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hidePivotFieldList="1"/>
  <bookViews>
    <workbookView xWindow="65521" yWindow="65521" windowWidth="4770" windowHeight="5085" tabRatio="895" activeTab="0"/>
  </bookViews>
  <sheets>
    <sheet name="Recap-TVA" sheetId="1" r:id="rId1"/>
    <sheet name="G.50-1" sheetId="2" r:id="rId2"/>
    <sheet name="G.50-2" sheetId="3" r:id="rId3"/>
    <sheet name="G.50-3" sheetId="4" r:id="rId4"/>
    <sheet name="Rs" sheetId="5" state="hidden" r:id="rId5"/>
    <sheet name="Ref" sheetId="6" state="hidden" r:id="rId6"/>
  </sheets>
  <externalReferences>
    <externalReference r:id="rId9"/>
  </externalReferences>
  <definedNames>
    <definedName name="_xlnm.Print_Area" localSheetId="1">'G.50-1'!$A$2:$M$43</definedName>
    <definedName name="_xlnm.Print_Area" localSheetId="2">'G.50-2'!$A$3:$K$31</definedName>
    <definedName name="_xlnm.Print_Area" localSheetId="3">'G.50-3'!$A$1:$L$43</definedName>
  </definedNames>
  <calcPr fullCalcOnLoad="1" fullPrecision="0"/>
</workbook>
</file>

<file path=xl/sharedStrings.xml><?xml version="1.0" encoding="utf-8"?>
<sst xmlns="http://schemas.openxmlformats.org/spreadsheetml/2006/main" count="289" uniqueCount="241">
  <si>
    <t>Total</t>
  </si>
  <si>
    <t>TOTAL</t>
  </si>
  <si>
    <t>TAP</t>
  </si>
  <si>
    <t>Brut</t>
  </si>
  <si>
    <t>Exonéré</t>
  </si>
  <si>
    <t>VF</t>
  </si>
  <si>
    <t>C</t>
  </si>
  <si>
    <t xml:space="preserve">Nature </t>
  </si>
  <si>
    <t>Code</t>
  </si>
  <si>
    <t>Chiffre d'affaires</t>
  </si>
  <si>
    <t>Imposable</t>
  </si>
  <si>
    <t>Taux</t>
  </si>
  <si>
    <t>Montant à</t>
  </si>
  <si>
    <t>IRG/Salaires</t>
  </si>
  <si>
    <t xml:space="preserve">Autres </t>
  </si>
  <si>
    <t xml:space="preserve">retenues </t>
  </si>
  <si>
    <t>IRG</t>
  </si>
  <si>
    <t>Retenues</t>
  </si>
  <si>
    <t>IBS</t>
  </si>
  <si>
    <t>Droit de</t>
  </si>
  <si>
    <t>Timbre</t>
  </si>
  <si>
    <t>B</t>
  </si>
  <si>
    <t>Montant des</t>
  </si>
  <si>
    <t>droits (en DA)</t>
  </si>
  <si>
    <t>MONTANT</t>
  </si>
  <si>
    <t>- Total des droits dus</t>
  </si>
  <si>
    <t>- Total des déductions</t>
  </si>
  <si>
    <t xml:space="preserve">  Régularisation du prorata</t>
  </si>
  <si>
    <t xml:space="preserve">  (art.40 CTCA)</t>
  </si>
  <si>
    <t>Les chiffres d'affaires et les revenus sont inscrits</t>
  </si>
  <si>
    <t>Exemple 325.626 DA = 325.620</t>
  </si>
  <si>
    <t>TAXE SUR LA VALEUR AJOUTEE</t>
  </si>
  <si>
    <t>A/ Chiffres d'affaires imposables</t>
  </si>
  <si>
    <t xml:space="preserve"> Opérations de banques et assurances</t>
  </si>
  <si>
    <t xml:space="preserve"> Débits de boissons</t>
  </si>
  <si>
    <t xml:space="preserve"> Tabacs et allumettes</t>
  </si>
  <si>
    <t xml:space="preserve"> B/ Déductions à opérer</t>
  </si>
  <si>
    <t>C/ TVA à Payer</t>
  </si>
  <si>
    <t xml:space="preserve"> Précompte antérieur</t>
  </si>
  <si>
    <t>- Reversement (art.40 CTCA)</t>
  </si>
  <si>
    <t>C/500026/A</t>
  </si>
  <si>
    <t>C/201001/M1</t>
  </si>
  <si>
    <t>C/500026/C</t>
  </si>
  <si>
    <t>C/201001/M2 et 3</t>
  </si>
  <si>
    <t>C/……………</t>
  </si>
  <si>
    <t>Eenregistrée le :</t>
  </si>
  <si>
    <t>CA imposable</t>
  </si>
  <si>
    <t xml:space="preserve">TAP - Réfactions </t>
  </si>
  <si>
    <t xml:space="preserve"> Autres prestations de services</t>
  </si>
  <si>
    <t xml:space="preserve"> Prestations de téléphone et télex</t>
  </si>
  <si>
    <t>en dinars, le dernier chiffre étant ramené au zéro</t>
  </si>
  <si>
    <t>Adresse</t>
  </si>
  <si>
    <t xml:space="preserve"> Traitements, salaires, émoluments, rémunérations diverses</t>
  </si>
  <si>
    <t>Retenues à la source IBS</t>
  </si>
  <si>
    <t>DIRECTION GENERALE DES IMPOTS</t>
  </si>
  <si>
    <t>OU PAR VOIE DE RETENUE A LA SOURCE</t>
  </si>
  <si>
    <t>DECLARATION TENANT LIEU DE BORDEREAU-AVIS DE VERSEMENT</t>
  </si>
  <si>
    <t>Revenu imposable</t>
  </si>
  <si>
    <t>Barème</t>
  </si>
  <si>
    <t>des impôts</t>
  </si>
  <si>
    <t>A rappeler</t>
  </si>
  <si>
    <t>obligatoirement</t>
  </si>
  <si>
    <t xml:space="preserve"> Opérations imposables</t>
  </si>
  <si>
    <t xml:space="preserve"> Affaires bénéficiant d'une réfaction de </t>
  </si>
  <si>
    <t xml:space="preserve"> Affaires sans réfaction</t>
  </si>
  <si>
    <t xml:space="preserve"> Affaires exonérées</t>
  </si>
  <si>
    <t xml:space="preserve"> Catégories de revenus soumis à une retenue à la source</t>
  </si>
  <si>
    <r>
      <t xml:space="preserve"> IRG </t>
    </r>
    <r>
      <rPr>
        <sz val="9"/>
        <rFont val="Geneva"/>
        <family val="0"/>
      </rPr>
      <t>/ Traitements,salaires, pensions et rentes viagères</t>
    </r>
  </si>
  <si>
    <r>
      <t xml:space="preserve"> IRG</t>
    </r>
    <r>
      <rPr>
        <sz val="9"/>
        <rFont val="Geneva"/>
        <family val="0"/>
      </rPr>
      <t xml:space="preserve"> / RCDC (titres nominatifs)</t>
    </r>
  </si>
  <si>
    <r>
      <t xml:space="preserve"> IRG</t>
    </r>
    <r>
      <rPr>
        <sz val="9"/>
        <rFont val="Geneva"/>
        <family val="0"/>
      </rPr>
      <t xml:space="preserve"> / Bénéfices distribués par les sociétés de capitaux</t>
    </r>
  </si>
  <si>
    <r>
      <t xml:space="preserve"> IRG</t>
    </r>
    <r>
      <rPr>
        <sz val="9"/>
        <rFont val="Geneva"/>
        <family val="0"/>
      </rPr>
      <t xml:space="preserve"> / Revenus des bons de caisse anonymes</t>
    </r>
  </si>
  <si>
    <r>
      <t xml:space="preserve"> IRG</t>
    </r>
    <r>
      <rPr>
        <sz val="9"/>
        <rFont val="Geneva"/>
        <family val="0"/>
      </rPr>
      <t xml:space="preserve"> / Autres retenues à la source</t>
    </r>
  </si>
  <si>
    <r>
      <t xml:space="preserve"> IBS</t>
    </r>
    <r>
      <rPr>
        <sz val="9"/>
        <rFont val="Geneva"/>
        <family val="0"/>
      </rPr>
      <t xml:space="preserve"> / Autres retenues à la source</t>
    </r>
  </si>
  <si>
    <t xml:space="preserve">  (1) Joindre relevé détaillé des retenues</t>
  </si>
  <si>
    <t xml:space="preserve"> 1 - TAP</t>
  </si>
  <si>
    <t xml:space="preserve"> 2 - AP/IBS</t>
  </si>
  <si>
    <t xml:space="preserve"> 3 - VF</t>
  </si>
  <si>
    <t xml:space="preserve"> 4/1 - IRG/Salaires</t>
  </si>
  <si>
    <t xml:space="preserve"> 4/2 - IRG/Autres retenues</t>
  </si>
  <si>
    <t xml:space="preserve"> 4/3 - IBS Ret. à la source</t>
  </si>
  <si>
    <t xml:space="preserve"> déclaration conforme</t>
  </si>
  <si>
    <t xml:space="preserve"> Le receveur des impôts</t>
  </si>
  <si>
    <r>
      <t xml:space="preserve"> TVA / </t>
    </r>
    <r>
      <rPr>
        <b/>
        <sz val="8"/>
        <rFont val="Geneva"/>
        <family val="0"/>
      </rPr>
      <t>factures annulées</t>
    </r>
    <r>
      <rPr>
        <sz val="8"/>
        <rFont val="Geneva"/>
        <family val="0"/>
      </rPr>
      <t xml:space="preserve"> ou imp (art.18 CTCA)</t>
    </r>
  </si>
  <si>
    <t>TOTAL A RAPPELER  (C)</t>
  </si>
  <si>
    <t xml:space="preserve"> Production biens et denrées  (art. 21 CTVA)</t>
  </si>
  <si>
    <t xml:space="preserve"> Spectacles jeux divertis autres</t>
  </si>
  <si>
    <t xml:space="preserve"> Autres prestations (art. 21 CTVA)</t>
  </si>
  <si>
    <t xml:space="preserve"> Reventes en l'état  (art. 21 CTVA)</t>
  </si>
  <si>
    <r>
      <t xml:space="preserve"> TVA / achats </t>
    </r>
    <r>
      <rPr>
        <b/>
        <sz val="8"/>
        <rFont val="Geneva"/>
        <family val="0"/>
      </rPr>
      <t>biens amortissables</t>
    </r>
    <r>
      <rPr>
        <sz val="8"/>
        <rFont val="Geneva"/>
        <family val="0"/>
      </rPr>
      <t xml:space="preserve"> </t>
    </r>
    <r>
      <rPr>
        <sz val="6"/>
        <rFont val="Geneva"/>
        <family val="0"/>
      </rPr>
      <t>(art.38 CTCA)</t>
    </r>
  </si>
  <si>
    <r>
      <t xml:space="preserve"> Autres déductions</t>
    </r>
    <r>
      <rPr>
        <sz val="6"/>
        <rFont val="Geneva"/>
        <family val="0"/>
      </rPr>
      <t xml:space="preserve"> (Notification de précomptes, etc.)</t>
    </r>
  </si>
  <si>
    <r>
      <t xml:space="preserve"> TVA / </t>
    </r>
    <r>
      <rPr>
        <b/>
        <sz val="8"/>
        <rFont val="Geneva"/>
        <family val="0"/>
      </rPr>
      <t>achats</t>
    </r>
    <r>
      <rPr>
        <sz val="8"/>
        <rFont val="Geneva"/>
        <family val="0"/>
      </rPr>
      <t xml:space="preserve"> de matières et </t>
    </r>
    <r>
      <rPr>
        <b/>
        <sz val="8"/>
        <rFont val="Geneva"/>
        <family val="0"/>
      </rPr>
      <t>services</t>
    </r>
    <r>
      <rPr>
        <sz val="8"/>
        <rFont val="Geneva"/>
        <family val="0"/>
      </rPr>
      <t xml:space="preserve"> </t>
    </r>
    <r>
      <rPr>
        <sz val="6"/>
        <rFont val="Geneva"/>
        <family val="0"/>
      </rPr>
      <t>(art.29 CTCA)</t>
    </r>
  </si>
  <si>
    <r>
      <t xml:space="preserve"> Régularisation </t>
    </r>
    <r>
      <rPr>
        <b/>
        <sz val="8"/>
        <rFont val="Geneva"/>
        <family val="0"/>
      </rPr>
      <t>prorata</t>
    </r>
    <r>
      <rPr>
        <sz val="8"/>
        <rFont val="Geneva"/>
        <family val="0"/>
      </rPr>
      <t xml:space="preserve"> déduction (art.40 CTCA)</t>
    </r>
  </si>
  <si>
    <t>(A porter dans cadre récapitulation)</t>
  </si>
  <si>
    <t>A PAYER au titre du mois (C-B)</t>
  </si>
  <si>
    <t xml:space="preserve">  PRECOMPTE à reporter(B-C)</t>
  </si>
  <si>
    <t xml:space="preserve"> Article d'imposition</t>
  </si>
  <si>
    <t>Décembre</t>
  </si>
  <si>
    <t>Mois :</t>
  </si>
  <si>
    <t>Wilaya de :</t>
  </si>
  <si>
    <t>Trimestre</t>
  </si>
  <si>
    <t>AP  / IBS</t>
  </si>
  <si>
    <t>non repris</t>
  </si>
  <si>
    <t>ci-dessus</t>
  </si>
  <si>
    <t xml:space="preserve"> Certifie sincère et véritable</t>
  </si>
  <si>
    <t xml:space="preserve"> aux documents comptables</t>
  </si>
  <si>
    <t xml:space="preserve"> le contenu de la présente</t>
  </si>
  <si>
    <t xml:space="preserve"> déclaration enregistrée</t>
  </si>
  <si>
    <t xml:space="preserve"> Payée par</t>
  </si>
  <si>
    <r>
      <t xml:space="preserve"> Reçu</t>
    </r>
    <r>
      <rPr>
        <sz val="9"/>
        <rFont val="Arial"/>
        <family val="2"/>
      </rPr>
      <t xml:space="preserve"> ce jour la présente </t>
    </r>
  </si>
  <si>
    <r>
      <t xml:space="preserve"> Prise en recette</t>
    </r>
    <r>
      <rPr>
        <sz val="9"/>
        <rFont val="Arial"/>
        <family val="2"/>
      </rPr>
      <t xml:space="preserve"> </t>
    </r>
  </si>
  <si>
    <t>………………………………………</t>
  </si>
  <si>
    <t xml:space="preserve"> sous le n° …………………..</t>
  </si>
  <si>
    <t xml:space="preserve"> A ………..…le………………</t>
  </si>
  <si>
    <t xml:space="preserve"> En numéraire……………….</t>
  </si>
  <si>
    <t xml:space="preserve"> par quit. N° …………………</t>
  </si>
  <si>
    <t>Observarions éventuelles</t>
  </si>
  <si>
    <t>Solde de liquidation</t>
  </si>
  <si>
    <t>C/201001/100</t>
  </si>
  <si>
    <t>C/201001/A.B.C</t>
  </si>
  <si>
    <t>C/201003/303/A/B</t>
  </si>
  <si>
    <t>C/201002/201</t>
  </si>
  <si>
    <t>C/201003/300/A/B/C</t>
  </si>
  <si>
    <t>E3B12</t>
  </si>
  <si>
    <t>E3B13</t>
  </si>
  <si>
    <t>E3B21</t>
  </si>
  <si>
    <t>E3B22</t>
  </si>
  <si>
    <t>E3B23</t>
  </si>
  <si>
    <t>E3B24</t>
  </si>
  <si>
    <t>E3B25</t>
  </si>
  <si>
    <t>E3B26</t>
  </si>
  <si>
    <t>E3B28</t>
  </si>
  <si>
    <t>E3B31</t>
  </si>
  <si>
    <t>E3B32</t>
  </si>
  <si>
    <t>E3B33</t>
  </si>
  <si>
    <t>E3B34</t>
  </si>
  <si>
    <t>E3B35</t>
  </si>
  <si>
    <t>E3B36</t>
  </si>
  <si>
    <t>E3B37</t>
  </si>
  <si>
    <t>E3B91</t>
  </si>
  <si>
    <t>E3B92</t>
  </si>
  <si>
    <t>E3B93</t>
  </si>
  <si>
    <t>E3B94</t>
  </si>
  <si>
    <t>E3B95</t>
  </si>
  <si>
    <t>E3B96</t>
  </si>
  <si>
    <t>E3B11</t>
  </si>
  <si>
    <t>Consommations sur place</t>
  </si>
  <si>
    <t>C1A12</t>
  </si>
  <si>
    <t>C1A13</t>
  </si>
  <si>
    <t>C1A14</t>
  </si>
  <si>
    <t>C1A20</t>
  </si>
  <si>
    <t>E1M10</t>
  </si>
  <si>
    <t>E1M20</t>
  </si>
  <si>
    <t>C1C10</t>
  </si>
  <si>
    <t>E1L20</t>
  </si>
  <si>
    <t>E1L30</t>
  </si>
  <si>
    <t>E1L40</t>
  </si>
  <si>
    <t>E1L60</t>
  </si>
  <si>
    <t>E1L80</t>
  </si>
  <si>
    <t>E1M30</t>
  </si>
  <si>
    <t>E1M40</t>
  </si>
  <si>
    <t>C1A11</t>
  </si>
  <si>
    <t>E3B97</t>
  </si>
  <si>
    <t>E3B98</t>
  </si>
  <si>
    <t>E3B00</t>
  </si>
  <si>
    <t>E3B99</t>
  </si>
  <si>
    <t>E2E00</t>
  </si>
  <si>
    <t>Janvier</t>
  </si>
  <si>
    <t>Article d'imposition:</t>
  </si>
  <si>
    <t>N° RC</t>
  </si>
  <si>
    <t>Montant H.T</t>
  </si>
  <si>
    <t>TVA</t>
  </si>
  <si>
    <t xml:space="preserve"> Catégories de revenus soumis au versement forfaitaire</t>
  </si>
  <si>
    <t xml:space="preserve"> Identifiant fiscal / N.I.S</t>
  </si>
  <si>
    <t>Impôts et taxes</t>
  </si>
  <si>
    <t xml:space="preserve">             Détermination des acomptes et du solde de liquidation</t>
  </si>
  <si>
    <t xml:space="preserve">       Acomptes et solde I.B.S</t>
  </si>
  <si>
    <t>payer (D.A)</t>
  </si>
  <si>
    <t>A payer (D.A)</t>
  </si>
  <si>
    <t>CODE ACTIVITE</t>
  </si>
  <si>
    <t>Activité:</t>
  </si>
  <si>
    <t>Adresse:</t>
  </si>
  <si>
    <t>Commune:</t>
  </si>
  <si>
    <t xml:space="preserve"> 5 - Droit de timbre</t>
  </si>
  <si>
    <t xml:space="preserve"> 7 - TVA</t>
  </si>
  <si>
    <t xml:space="preserve">  Sur Etat</t>
  </si>
  <si>
    <t xml:space="preserve">          MONTANT TOTAL A PAYER </t>
  </si>
  <si>
    <t xml:space="preserve"> du …….......Agence………</t>
  </si>
  <si>
    <t>RECAPITULATION (EN D.A)</t>
  </si>
  <si>
    <t>"</t>
  </si>
  <si>
    <t xml:space="preserve"> Biens produits et denrées (art. 23 du CTVA)</t>
  </si>
  <si>
    <t xml:space="preserve"> Prestations de services (art. 23 du CTVA)</t>
  </si>
  <si>
    <t xml:space="preserve"> Opérations immobilières (art. 23 du CTVA)</t>
  </si>
  <si>
    <t xml:space="preserve"> Recettes professionnelles (Professions libérales)</t>
  </si>
  <si>
    <t>Actes Médicaux</t>
  </si>
  <si>
    <t>Production : biens, produits, denrées</t>
  </si>
  <si>
    <t>E3B14</t>
  </si>
  <si>
    <t>E3B15</t>
  </si>
  <si>
    <t>E3B16</t>
  </si>
  <si>
    <t>Revente en l'état : biens, produits, denrées</t>
  </si>
  <si>
    <t>Travaux immobiliers autres que ceux de 7%</t>
  </si>
  <si>
    <t>Professions Libérales</t>
  </si>
  <si>
    <t xml:space="preserve">       TOTAL GENERAL DES C.A</t>
  </si>
  <si>
    <t xml:space="preserve"> NATURE DES DEDUCTIONS</t>
  </si>
  <si>
    <t xml:space="preserve">     Total des déductions a opérer(B)</t>
  </si>
  <si>
    <r>
      <t>Opérations assujetties à la</t>
    </r>
    <r>
      <rPr>
        <b/>
        <sz val="10"/>
        <rFont val="Geneva"/>
        <family val="0"/>
      </rPr>
      <t xml:space="preserve"> </t>
    </r>
    <r>
      <rPr>
        <sz val="10"/>
        <rFont val="Geneva"/>
        <family val="0"/>
      </rPr>
      <t>TVA</t>
    </r>
  </si>
  <si>
    <t>TOTAL DES DEDUCTIONS A OPERER</t>
  </si>
  <si>
    <t>Année:</t>
  </si>
  <si>
    <t xml:space="preserve">        Recette des impôts </t>
  </si>
  <si>
    <t xml:space="preserve">            Inspection des impôts</t>
  </si>
  <si>
    <t xml:space="preserve">    Direction des Impôts</t>
  </si>
  <si>
    <t>de :</t>
  </si>
  <si>
    <t>IMPOTS ET TAXES PERCUS AU COMPTANT</t>
  </si>
  <si>
    <t>Id.Fisc / N.I.S:</t>
  </si>
  <si>
    <t xml:space="preserve">           TOTAL</t>
  </si>
  <si>
    <t xml:space="preserve">                         TOTAL</t>
  </si>
  <si>
    <r>
      <t xml:space="preserve"> IBS</t>
    </r>
    <r>
      <rPr>
        <sz val="9"/>
        <rFont val="Geneva"/>
        <family val="0"/>
      </rPr>
      <t xml:space="preserve"> / Entreprises étrangères non installées (Prest. services) (1)</t>
    </r>
  </si>
  <si>
    <t xml:space="preserve">               Opérations imposables</t>
  </si>
  <si>
    <t xml:space="preserve">  Cadre resérvé à l'inspection</t>
  </si>
  <si>
    <t xml:space="preserve">         Cadre réservé à la recette</t>
  </si>
  <si>
    <t xml:space="preserve">     Cadre réservé au contribuable</t>
  </si>
  <si>
    <t xml:space="preserve"> A :</t>
  </si>
  <si>
    <t xml:space="preserve"> le :</t>
  </si>
  <si>
    <t xml:space="preserve">    Cachet,                     Signature</t>
  </si>
  <si>
    <t xml:space="preserve">  Cachet,         Signature</t>
  </si>
  <si>
    <t xml:space="preserve"> Chq poste……… du………….</t>
  </si>
  <si>
    <t xml:space="preserve"> Chq banque N°…………………</t>
  </si>
  <si>
    <t>Commissionnaire £ cortiers</t>
  </si>
  <si>
    <t>Fournitured'énergie</t>
  </si>
  <si>
    <t>Raison social:</t>
  </si>
  <si>
    <t>COVID-19</t>
  </si>
  <si>
    <t>4 eme</t>
  </si>
  <si>
    <t xml:space="preserve">Adresse : </t>
  </si>
  <si>
    <t>Nom de l'entreprise :</t>
  </si>
  <si>
    <t>BP (Business Partner) :</t>
  </si>
  <si>
    <t xml:space="preserve">   Serie G. N°50 (2021)</t>
  </si>
  <si>
    <t>Fournisseur</t>
  </si>
  <si>
    <t>NIF</t>
  </si>
  <si>
    <t>N°facture</t>
  </si>
  <si>
    <t>Date-facture</t>
  </si>
  <si>
    <t>Relevé de la TVA à récupérer</t>
  </si>
  <si>
    <t xml:space="preserve">G.50 du mois  :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</si>
</sst>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A&quot;;\-#,##0\ &quot;DA&quot;"/>
    <numFmt numFmtId="165" formatCode="#,##0\ &quot;DA&quot;;[Red]\-#,##0\ &quot;DA&quot;"/>
    <numFmt numFmtId="166" formatCode="#,##0.00\ &quot;DA&quot;;\-#,##0.00\ &quot;DA&quot;"/>
    <numFmt numFmtId="167" formatCode="#,##0.00\ &quot;DA&quot;;[Red]\-#,##0.00\ &quot;DA&quot;"/>
    <numFmt numFmtId="168" formatCode="_-* #,##0\ &quot;DA&quot;_-;\-* #,##0\ &quot;DA&quot;_-;_-* &quot;-&quot;\ &quot;DA&quot;_-;_-@_-"/>
    <numFmt numFmtId="169" formatCode="_-* #,##0\ _D_A_-;\-* #,##0\ _D_A_-;_-* &quot;-&quot;\ _D_A_-;_-@_-"/>
    <numFmt numFmtId="170" formatCode="_-* #,##0.00\ &quot;DA&quot;_-;\-* #,##0.00\ &quot;DA&quot;_-;_-* &quot;-&quot;??\ &quot;DA&quot;_-;_-@_-"/>
    <numFmt numFmtId="171" formatCode="_-* #,##0.00\ _D_A_-;\-* #,##0.00\ _D_A_-;_-* &quot;-&quot;??\ _D_A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0"/>
    <numFmt numFmtId="189" formatCode="#,##0;[Red]\-#,##0"/>
    <numFmt numFmtId="190" formatCode="#,##0.00;\-#,##0.00"/>
    <numFmt numFmtId="191" formatCode="#,##0.00;[Red]\-#,##0.00"/>
    <numFmt numFmtId="192" formatCode="d/mm/yy"/>
    <numFmt numFmtId="193" formatCode="d/mm/yy\ hh:mm"/>
    <numFmt numFmtId="194" formatCode="#,##0.0"/>
    <numFmt numFmtId="195" formatCode="mm\-yy"/>
    <numFmt numFmtId="196" formatCode="mmm"/>
    <numFmt numFmtId="197" formatCode="mm"/>
    <numFmt numFmtId="198" formatCode="0;0;"/>
    <numFmt numFmtId="199" formatCode="0.0"/>
    <numFmt numFmtId="200" formatCode="#,##0.000"/>
    <numFmt numFmtId="201" formatCode="#,##0.0;[Red]\-#,##0.0"/>
    <numFmt numFmtId="202" formatCode="0.0%"/>
    <numFmt numFmtId="203" formatCode="_-* #,##0.00\ _F\-;\-* #,##0.00\ _F\-;_-* &quot;-&quot;??\ _F_-;_-@_-"/>
    <numFmt numFmtId="204" formatCode="00"/>
    <numFmt numFmtId="205" formatCode="dd\ \-\ mm\ \-\ yyyy"/>
    <numFmt numFmtId="206" formatCode="dd\-mm\-yyyy"/>
    <numFmt numFmtId="207" formatCode="yyyy"/>
    <numFmt numFmtId="208" formatCode="d/m/yy"/>
    <numFmt numFmtId="209" formatCode="&quot;F&quot;#,##0.00_);[Red]\(&quot;F&quot;#,##0.00\)"/>
    <numFmt numFmtId="210" formatCode="###,##0.00\ &quot;F&quot;;\-###,##0.00\ &quot;F&quot;"/>
    <numFmt numFmtId="211" formatCode="0.0000"/>
    <numFmt numFmtId="212" formatCode="_-* #,##0.00\ _F_-;* #,##0.00\ _F_-;_*\ &quot;-&quot;??\ _F_-;_-@_-"/>
    <numFmt numFmtId="213" formatCode="_-* #,##0.00\ _F;* #,##0.00\ _F;_*\ &quot;-&quot;??\ _F_-;_-@_-"/>
    <numFmt numFmtId="214" formatCode="_-* #,##0.00\ _-;\-* #,##0.00\ _-;_-* &quot;-&quot;??\ _F_-;_-@_-"/>
    <numFmt numFmtId="215" formatCode="_-* #,##0\ _-;\-* #,##0\ _-;_-* &quot;-&quot;\ _F_-;_-@_-"/>
    <numFmt numFmtId="216" formatCode="_-* #,##0\ _-;* #,##0\ _-;* &quot;-&quot;\ _F_-;_-@_-"/>
    <numFmt numFmtId="217" formatCode="_-* #,##0\ _-;\-* #,##0\ _-;\-* &quot;-&quot;\ _F_-;_-@_-"/>
    <numFmt numFmtId="218" formatCode="#,##0\ _f;\-#,##0\ _F"/>
    <numFmt numFmtId="219" formatCode="_-* #,##0.0\ _-;\-* #,##0.0\ _-;_-* &quot;-&quot;\ _F_-;_-@_-"/>
    <numFmt numFmtId="220" formatCode="_-* #,##0.0\ _F_-;\-* #,##0.0\ _F_-;_-* &quot;-&quot;\ _F_-;_-@_-"/>
    <numFmt numFmtId="221" formatCode="#,##0.000;[Red]\-#,##0.000"/>
    <numFmt numFmtId="222" formatCode="#,##0.00_ ;[Red]\-#,##0.00\ "/>
    <numFmt numFmtId="223" formatCode="&quot;Vrai&quot;;&quot;Vrai&quot;;&quot;Faux&quot;"/>
    <numFmt numFmtId="224" formatCode="&quot;Actif&quot;;&quot;Actif&quot;;&quot;Inactif&quot;"/>
    <numFmt numFmtId="225" formatCode="[$€-2]\ #,##0.00_);[Red]\([$€-2]\ #,##0.00\)"/>
    <numFmt numFmtId="226" formatCode="[$-40C]dddd\ d\ mmmm\ yyyy"/>
    <numFmt numFmtId="227" formatCode="[$-F800]dddd\,\ mmmm\ dd\,\ yyyy"/>
  </numFmts>
  <fonts count="76">
    <font>
      <sz val="10"/>
      <name val="Geneva"/>
      <family val="0"/>
    </font>
    <font>
      <b/>
      <sz val="10"/>
      <name val="Geneva"/>
      <family val="0"/>
    </font>
    <font>
      <i/>
      <sz val="10"/>
      <name val="Geneva"/>
      <family val="0"/>
    </font>
    <font>
      <b/>
      <i/>
      <sz val="10"/>
      <name val="Geneva"/>
      <family val="0"/>
    </font>
    <font>
      <sz val="9"/>
      <name val="Geneva"/>
      <family val="0"/>
    </font>
    <font>
      <sz val="8"/>
      <name val="Geneva"/>
      <family val="0"/>
    </font>
    <font>
      <b/>
      <sz val="8"/>
      <name val="Geneva"/>
      <family val="0"/>
    </font>
    <font>
      <sz val="8"/>
      <name val="Times New Roman"/>
      <family val="1"/>
    </font>
    <font>
      <b/>
      <sz val="9"/>
      <name val="Geneva"/>
      <family val="0"/>
    </font>
    <font>
      <sz val="10"/>
      <name val="Times New Roman"/>
      <family val="1"/>
    </font>
    <font>
      <sz val="10"/>
      <name val="Arial"/>
      <family val="2"/>
    </font>
    <font>
      <b/>
      <sz val="12"/>
      <name val="Geneva"/>
      <family val="0"/>
    </font>
    <font>
      <sz val="11"/>
      <name val="Geneva"/>
      <family val="0"/>
    </font>
    <font>
      <b/>
      <sz val="14"/>
      <name val="Geneva"/>
      <family val="0"/>
    </font>
    <font>
      <sz val="12"/>
      <name val="Times New Roman"/>
      <family val="1"/>
    </font>
    <font>
      <sz val="11"/>
      <name val="Times New Roman"/>
      <family val="1"/>
    </font>
    <font>
      <b/>
      <sz val="10"/>
      <name val="Arial"/>
      <family val="2"/>
    </font>
    <font>
      <sz val="10"/>
      <color indexed="8"/>
      <name val="Arial"/>
      <family val="2"/>
    </font>
    <font>
      <sz val="9"/>
      <name val="Arial"/>
      <family val="2"/>
    </font>
    <font>
      <b/>
      <sz val="12"/>
      <name val="Arial"/>
      <family val="2"/>
    </font>
    <font>
      <b/>
      <sz val="12"/>
      <name val="Times New Roman"/>
      <family val="1"/>
    </font>
    <font>
      <b/>
      <sz val="11"/>
      <name val="Geneva"/>
      <family val="0"/>
    </font>
    <font>
      <sz val="6"/>
      <name val="Geneva"/>
      <family val="0"/>
    </font>
    <font>
      <sz val="9"/>
      <name val="Times New Roman"/>
      <family val="1"/>
    </font>
    <font>
      <b/>
      <sz val="11"/>
      <name val="Times New Roman"/>
      <family val="1"/>
    </font>
    <font>
      <b/>
      <sz val="8"/>
      <color indexed="18"/>
      <name val="Geneva"/>
      <family val="0"/>
    </font>
    <font>
      <b/>
      <sz val="9"/>
      <name val="Arial"/>
      <family val="2"/>
    </font>
    <font>
      <b/>
      <sz val="6"/>
      <name val="Geneva"/>
      <family val="0"/>
    </font>
    <font>
      <sz val="7"/>
      <name val="Geneva"/>
      <family val="0"/>
    </font>
    <font>
      <sz val="10"/>
      <name val="Webdings"/>
      <family val="1"/>
    </font>
    <font>
      <b/>
      <u val="single"/>
      <sz val="14"/>
      <name val="Book Antiqua"/>
      <family val="1"/>
    </font>
    <font>
      <b/>
      <sz val="10"/>
      <name val="Book Antiqua"/>
      <family val="1"/>
    </font>
    <font>
      <b/>
      <u val="single"/>
      <sz val="12"/>
      <name val="Geneva"/>
      <family val="0"/>
    </font>
    <font>
      <b/>
      <sz val="12"/>
      <name val="Book Antiqua"/>
      <family val="1"/>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name val="Calibri"/>
      <family val="2"/>
    </font>
    <font>
      <sz val="9"/>
      <color indexed="8"/>
      <name val="Geneva"/>
      <family val="0"/>
    </font>
    <font>
      <b/>
      <sz val="9"/>
      <color indexed="8"/>
      <name val="Geneva"/>
      <family val="0"/>
    </font>
    <font>
      <b/>
      <sz val="8"/>
      <color indexed="8"/>
      <name val="Geneva"/>
      <family val="0"/>
    </font>
    <font>
      <b/>
      <sz val="12"/>
      <color indexed="8"/>
      <name val="Geneva"/>
      <family val="0"/>
    </font>
    <font>
      <sz val="8"/>
      <color indexed="8"/>
      <name val="Geneva"/>
      <family val="0"/>
    </font>
    <font>
      <b/>
      <sz val="10"/>
      <color indexed="8"/>
      <name val="Geneva"/>
      <family val="0"/>
    </font>
    <font>
      <sz val="10"/>
      <color indexed="8"/>
      <name val="Geneva"/>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indexed="15"/>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hair"/>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color indexed="63"/>
      </top>
      <bottom style="thin"/>
    </border>
    <border>
      <left style="thin"/>
      <right style="thin"/>
      <top style="thin"/>
      <bottom style="thin"/>
    </border>
    <border>
      <left style="thin"/>
      <right style="medium"/>
      <top>
        <color indexed="63"/>
      </top>
      <bottom style="thin"/>
    </border>
    <border>
      <left style="medium"/>
      <right style="thin"/>
      <top>
        <color indexed="63"/>
      </top>
      <bottom>
        <color indexed="63"/>
      </bottom>
    </border>
    <border>
      <left style="thin"/>
      <right style="thin"/>
      <top style="hair"/>
      <bottom style="hair"/>
    </border>
    <border>
      <left style="thin"/>
      <right style="medium"/>
      <top style="hair"/>
      <bottom style="hair"/>
    </border>
    <border>
      <left style="medium"/>
      <right style="thin"/>
      <top>
        <color indexed="63"/>
      </top>
      <bottom style="thin"/>
    </border>
    <border>
      <left style="medium"/>
      <right style="thin"/>
      <top style="thin"/>
      <bottom style="medium"/>
    </border>
    <border>
      <left style="thin"/>
      <right style="thin"/>
      <top>
        <color indexed="63"/>
      </top>
      <bottom style="medium"/>
    </border>
    <border>
      <left style="thin"/>
      <right style="thin"/>
      <top style="thin"/>
      <bottom style="medium"/>
    </border>
    <border>
      <left style="thin"/>
      <right style="medium"/>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medium"/>
    </border>
    <border>
      <left>
        <color indexed="63"/>
      </left>
      <right style="thin"/>
      <top style="hair"/>
      <bottom style="medium"/>
    </border>
    <border>
      <left style="thin"/>
      <right>
        <color indexed="63"/>
      </right>
      <top style="medium"/>
      <bottom style="thin"/>
    </border>
    <border>
      <left style="thin"/>
      <right style="thin"/>
      <top style="thin"/>
      <bottom>
        <color indexed="63"/>
      </bottom>
    </border>
    <border>
      <left style="thin"/>
      <right style="thin"/>
      <top style="medium"/>
      <bottom style="thin"/>
    </border>
    <border>
      <left>
        <color indexed="63"/>
      </left>
      <right style="thin"/>
      <top>
        <color indexed="63"/>
      </top>
      <bottom style="hair"/>
    </border>
    <border>
      <left style="thin"/>
      <right style="medium"/>
      <top>
        <color indexed="63"/>
      </top>
      <bottom style="hair"/>
    </border>
    <border>
      <left style="thin"/>
      <right style="medium"/>
      <top style="thin"/>
      <bottom style="medium"/>
    </border>
    <border>
      <left style="thin"/>
      <right style="medium"/>
      <top style="medium"/>
      <bottom style="thin"/>
    </border>
    <border>
      <left>
        <color indexed="63"/>
      </left>
      <right style="thin"/>
      <top>
        <color indexed="63"/>
      </top>
      <bottom style="medium"/>
    </border>
    <border>
      <left style="thin"/>
      <right>
        <color indexed="63"/>
      </right>
      <top style="hair"/>
      <bottom style="medium"/>
    </border>
    <border>
      <left>
        <color indexed="63"/>
      </left>
      <right>
        <color indexed="63"/>
      </right>
      <top style="hair"/>
      <bottom style="medium"/>
    </border>
    <border>
      <left style="medium"/>
      <right style="thin"/>
      <top>
        <color indexed="63"/>
      </top>
      <bottom style="medium"/>
    </border>
    <border>
      <left style="medium"/>
      <right style="medium"/>
      <top style="medium"/>
      <bottom>
        <color indexed="63"/>
      </bottom>
    </border>
    <border>
      <left>
        <color indexed="63"/>
      </left>
      <right style="medium"/>
      <top>
        <color indexed="63"/>
      </top>
      <bottom style="hair"/>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hair"/>
      <bottom>
        <color indexed="63"/>
      </bottom>
    </border>
    <border>
      <left style="thin"/>
      <right style="medium"/>
      <top style="medium"/>
      <bottom style="hair"/>
    </border>
    <border>
      <left style="thin"/>
      <right style="medium"/>
      <top style="hair"/>
      <bottom>
        <color indexed="63"/>
      </bottom>
    </border>
    <border>
      <left style="thin"/>
      <right style="medium"/>
      <top style="thin"/>
      <bottom style="thin"/>
    </border>
    <border>
      <left style="thin"/>
      <right style="medium"/>
      <top>
        <color indexed="63"/>
      </top>
      <bottom style="medium"/>
    </border>
    <border>
      <left style="thin"/>
      <right>
        <color indexed="63"/>
      </right>
      <top style="thin"/>
      <bottom style="medium"/>
    </border>
    <border>
      <left>
        <color indexed="63"/>
      </left>
      <right style="medium"/>
      <top style="hair"/>
      <bottom style="medium"/>
    </border>
    <border>
      <left style="thin"/>
      <right style="medium"/>
      <top>
        <color indexed="63"/>
      </top>
      <bottom>
        <color indexed="63"/>
      </bottom>
    </border>
    <border>
      <left style="medium"/>
      <right>
        <color indexed="63"/>
      </right>
      <top style="thin"/>
      <bottom>
        <color indexed="63"/>
      </bottom>
    </border>
    <border>
      <left>
        <color indexed="63"/>
      </left>
      <right style="medium"/>
      <top>
        <color indexed="63"/>
      </top>
      <bottom style="thin"/>
    </border>
    <border>
      <left style="thin"/>
      <right>
        <color indexed="63"/>
      </right>
      <top style="hair"/>
      <bottom style="thin"/>
    </border>
    <border>
      <left>
        <color indexed="63"/>
      </left>
      <right style="medium"/>
      <top style="hair"/>
      <bottom style="thin"/>
    </border>
    <border>
      <left>
        <color indexed="63"/>
      </left>
      <right style="medium"/>
      <top style="thin"/>
      <bottom style="medium"/>
    </border>
    <border>
      <left style="thin"/>
      <right>
        <color indexed="63"/>
      </right>
      <top style="medium"/>
      <bottom style="hair"/>
    </border>
    <border>
      <left>
        <color indexed="63"/>
      </left>
      <right style="thin"/>
      <top style="medium"/>
      <bottom style="hair"/>
    </border>
    <border>
      <left>
        <color indexed="63"/>
      </left>
      <right style="medium"/>
      <top style="thin"/>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1" fontId="10" fillId="0" borderId="3" applyFill="0">
      <alignment horizontal="center" vertical="center"/>
      <protection/>
    </xf>
    <xf numFmtId="0" fontId="0" fillId="27" borderId="4" applyNumberFormat="0" applyFont="0" applyAlignment="0" applyProtection="0"/>
    <xf numFmtId="14" fontId="17" fillId="28" borderId="3" applyFill="0">
      <alignment vertical="center"/>
      <protection/>
    </xf>
    <xf numFmtId="0" fontId="64" fillId="29" borderId="1" applyNumberFormat="0" applyAlignment="0" applyProtection="0"/>
    <xf numFmtId="0" fontId="65"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10" fillId="0" borderId="3" applyFill="0">
      <alignment vertical="center"/>
      <protection/>
    </xf>
    <xf numFmtId="0" fontId="66" fillId="31" borderId="0" applyNumberFormat="0" applyBorder="0" applyAlignment="0" applyProtection="0"/>
    <xf numFmtId="0" fontId="10" fillId="0" borderId="0">
      <alignment/>
      <protection/>
    </xf>
    <xf numFmtId="0" fontId="0" fillId="0" borderId="0">
      <alignment/>
      <protection/>
    </xf>
    <xf numFmtId="9" fontId="0" fillId="0" borderId="0" applyFont="0" applyFill="0" applyBorder="0" applyAlignment="0" applyProtection="0"/>
    <xf numFmtId="0" fontId="67" fillId="32" borderId="0" applyNumberFormat="0" applyBorder="0" applyAlignment="0" applyProtection="0"/>
    <xf numFmtId="210" fontId="10" fillId="0" borderId="0" applyFill="0" applyBorder="0">
      <alignment vertical="center"/>
      <protection/>
    </xf>
    <xf numFmtId="0" fontId="68" fillId="26" borderId="5" applyNumberFormat="0" applyAlignment="0" applyProtection="0"/>
    <xf numFmtId="0" fontId="10" fillId="0" borderId="3" applyFill="0">
      <alignment vertical="center"/>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33" borderId="10" applyNumberFormat="0" applyAlignment="0" applyProtection="0"/>
  </cellStyleXfs>
  <cellXfs count="476">
    <xf numFmtId="0" fontId="0" fillId="0" borderId="0" xfId="0" applyAlignment="1">
      <alignment/>
    </xf>
    <xf numFmtId="0" fontId="5" fillId="0" borderId="0" xfId="0" applyFont="1" applyFill="1" applyAlignment="1">
      <alignment/>
    </xf>
    <xf numFmtId="0" fontId="0" fillId="0" borderId="0" xfId="0" applyFill="1" applyAlignment="1">
      <alignment/>
    </xf>
    <xf numFmtId="0" fontId="0" fillId="0" borderId="0" xfId="0" applyBorder="1" applyAlignment="1">
      <alignment/>
    </xf>
    <xf numFmtId="0" fontId="5" fillId="0" borderId="3" xfId="0" applyFont="1" applyBorder="1" applyAlignment="1">
      <alignment/>
    </xf>
    <xf numFmtId="0" fontId="10" fillId="34" borderId="0" xfId="53" applyFill="1">
      <alignment/>
      <protection/>
    </xf>
    <xf numFmtId="0" fontId="0" fillId="34" borderId="0" xfId="0" applyFill="1" applyAlignment="1">
      <alignment/>
    </xf>
    <xf numFmtId="0" fontId="11" fillId="34" borderId="0" xfId="0" applyFont="1" applyFill="1" applyAlignment="1">
      <alignment/>
    </xf>
    <xf numFmtId="0" fontId="19" fillId="34" borderId="0" xfId="53" applyFont="1" applyFill="1">
      <alignment/>
      <protection/>
    </xf>
    <xf numFmtId="9" fontId="14" fillId="0" borderId="11" xfId="0" applyNumberFormat="1" applyFont="1" applyBorder="1" applyAlignment="1">
      <alignment/>
    </xf>
    <xf numFmtId="0" fontId="4" fillId="0" borderId="0" xfId="0" applyFont="1" applyAlignment="1">
      <alignment/>
    </xf>
    <xf numFmtId="0" fontId="4" fillId="0" borderId="12" xfId="0" applyFont="1" applyBorder="1" applyAlignment="1" quotePrefix="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16" fontId="1" fillId="0" borderId="18" xfId="0" applyNumberFormat="1" applyFont="1" applyBorder="1" applyAlignment="1">
      <alignment/>
    </xf>
    <xf numFmtId="215" fontId="14" fillId="0" borderId="11" xfId="0" applyNumberFormat="1" applyFont="1" applyFill="1" applyBorder="1" applyAlignment="1">
      <alignment/>
    </xf>
    <xf numFmtId="215" fontId="15" fillId="0" borderId="19" xfId="0" applyNumberFormat="1" applyFont="1" applyFill="1" applyBorder="1" applyAlignment="1">
      <alignmen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xf>
    <xf numFmtId="0" fontId="5" fillId="0" borderId="23" xfId="0" applyFont="1" applyBorder="1" applyAlignment="1">
      <alignment/>
    </xf>
    <xf numFmtId="0" fontId="5" fillId="0" borderId="20" xfId="0" applyFont="1" applyBorder="1" applyAlignment="1">
      <alignment/>
    </xf>
    <xf numFmtId="177" fontId="1" fillId="0" borderId="0" xfId="0" applyNumberFormat="1" applyFont="1" applyAlignment="1">
      <alignment horizontal="center"/>
    </xf>
    <xf numFmtId="0" fontId="1" fillId="0" borderId="0" xfId="0" applyFont="1" applyAlignment="1">
      <alignment horizontal="center"/>
    </xf>
    <xf numFmtId="0" fontId="0" fillId="0" borderId="0" xfId="0" applyFill="1" applyBorder="1" applyAlignment="1">
      <alignment/>
    </xf>
    <xf numFmtId="0" fontId="0" fillId="0" borderId="13" xfId="0" applyFill="1" applyBorder="1" applyAlignment="1">
      <alignment/>
    </xf>
    <xf numFmtId="0" fontId="0" fillId="0" borderId="0" xfId="0" applyFill="1" applyAlignment="1">
      <alignment horizontal="left"/>
    </xf>
    <xf numFmtId="0" fontId="12" fillId="0" borderId="24" xfId="0" applyFont="1" applyFill="1" applyBorder="1" applyAlignment="1">
      <alignment horizontal="center"/>
    </xf>
    <xf numFmtId="0" fontId="1" fillId="0" borderId="25" xfId="0" applyFont="1" applyFill="1" applyBorder="1" applyAlignment="1">
      <alignment horizontal="center"/>
    </xf>
    <xf numFmtId="0" fontId="0" fillId="0" borderId="26" xfId="0" applyFill="1" applyBorder="1" applyAlignment="1">
      <alignment horizontal="center"/>
    </xf>
    <xf numFmtId="0" fontId="6" fillId="0" borderId="27" xfId="0" applyFont="1" applyFill="1" applyBorder="1" applyAlignment="1">
      <alignment horizontal="centerContinuous"/>
    </xf>
    <xf numFmtId="0" fontId="5" fillId="0" borderId="28" xfId="0" applyFont="1" applyFill="1" applyBorder="1" applyAlignment="1">
      <alignment horizontal="centerContinuous"/>
    </xf>
    <xf numFmtId="0" fontId="6" fillId="0" borderId="29" xfId="0" applyFont="1" applyFill="1" applyBorder="1" applyAlignment="1">
      <alignment horizontal="centerContinuous"/>
    </xf>
    <xf numFmtId="0" fontId="0" fillId="0" borderId="0" xfId="0" applyFill="1" applyAlignment="1">
      <alignment/>
    </xf>
    <xf numFmtId="0" fontId="0" fillId="0" borderId="30" xfId="0" applyFill="1" applyBorder="1" applyAlignment="1">
      <alignment/>
    </xf>
    <xf numFmtId="0" fontId="0" fillId="0" borderId="31" xfId="0" applyFill="1" applyBorder="1" applyAlignment="1">
      <alignment/>
    </xf>
    <xf numFmtId="0" fontId="6" fillId="0" borderId="32" xfId="0" applyFont="1" applyFill="1" applyBorder="1" applyAlignment="1">
      <alignment horizontal="centerContinuous"/>
    </xf>
    <xf numFmtId="0" fontId="5" fillId="0" borderId="0" xfId="0" applyFont="1" applyFill="1" applyBorder="1" applyAlignment="1">
      <alignment horizontal="centerContinuous"/>
    </xf>
    <xf numFmtId="0" fontId="6" fillId="0" borderId="33" xfId="0" applyFont="1" applyFill="1" applyBorder="1" applyAlignment="1">
      <alignment horizontal="centerContinuous"/>
    </xf>
    <xf numFmtId="0" fontId="0" fillId="0" borderId="0" xfId="0" applyFill="1" applyAlignment="1">
      <alignment horizontal="centerContinuous"/>
    </xf>
    <xf numFmtId="177" fontId="21" fillId="0" borderId="31" xfId="0" applyNumberFormat="1" applyFont="1" applyFill="1" applyBorder="1" applyAlignment="1">
      <alignment horizontal="center"/>
    </xf>
    <xf numFmtId="0" fontId="27" fillId="0" borderId="34" xfId="0" applyFont="1" applyFill="1" applyBorder="1" applyAlignment="1">
      <alignment horizontal="centerContinuous"/>
    </xf>
    <xf numFmtId="0" fontId="5" fillId="0" borderId="35" xfId="0" applyFont="1" applyFill="1" applyBorder="1" applyAlignment="1">
      <alignment horizontal="centerContinuous"/>
    </xf>
    <xf numFmtId="0" fontId="6" fillId="0" borderId="36" xfId="0" applyFont="1" applyFill="1" applyBorder="1" applyAlignment="1">
      <alignment horizontal="centerContinuous"/>
    </xf>
    <xf numFmtId="0" fontId="4" fillId="0" borderId="34" xfId="0" applyFont="1" applyFill="1" applyBorder="1" applyAlignment="1">
      <alignment/>
    </xf>
    <xf numFmtId="177" fontId="21" fillId="0" borderId="35" xfId="0" applyNumberFormat="1" applyFont="1" applyFill="1" applyBorder="1" applyAlignment="1">
      <alignment horizontal="right"/>
    </xf>
    <xf numFmtId="177" fontId="21" fillId="0" borderId="36" xfId="0" applyNumberFormat="1" applyFont="1" applyFill="1" applyBorder="1" applyAlignment="1">
      <alignment horizontal="center"/>
    </xf>
    <xf numFmtId="0" fontId="12" fillId="0" borderId="25" xfId="0" applyFont="1" applyFill="1" applyBorder="1" applyAlignment="1">
      <alignment/>
    </xf>
    <xf numFmtId="0" fontId="0" fillId="0" borderId="29" xfId="0" applyFill="1" applyBorder="1" applyAlignment="1">
      <alignment/>
    </xf>
    <xf numFmtId="0" fontId="0" fillId="0" borderId="27" xfId="0" applyFont="1" applyFill="1" applyBorder="1" applyAlignment="1">
      <alignment horizontal="centerContinuous"/>
    </xf>
    <xf numFmtId="0" fontId="0" fillId="0" borderId="28" xfId="0" applyFill="1" applyBorder="1" applyAlignment="1">
      <alignment horizontal="centerContinuous"/>
    </xf>
    <xf numFmtId="0" fontId="0" fillId="0" borderId="29" xfId="0" applyFill="1" applyBorder="1" applyAlignment="1">
      <alignment horizontal="centerContinuous"/>
    </xf>
    <xf numFmtId="0" fontId="0" fillId="0" borderId="32" xfId="0" applyFill="1" applyBorder="1" applyAlignment="1">
      <alignment horizontal="left"/>
    </xf>
    <xf numFmtId="0" fontId="12" fillId="0" borderId="37" xfId="0" applyFont="1" applyFill="1" applyBorder="1" applyAlignment="1">
      <alignment/>
    </xf>
    <xf numFmtId="0" fontId="0" fillId="0" borderId="33" xfId="0" applyFill="1" applyBorder="1" applyAlignment="1">
      <alignment/>
    </xf>
    <xf numFmtId="0" fontId="0" fillId="0" borderId="34" xfId="0" applyFont="1" applyFill="1" applyBorder="1" applyAlignment="1">
      <alignment horizontal="centerContinuous"/>
    </xf>
    <xf numFmtId="0" fontId="0" fillId="0" borderId="35" xfId="0" applyFill="1" applyBorder="1" applyAlignment="1">
      <alignment horizontal="centerContinuous"/>
    </xf>
    <xf numFmtId="0" fontId="0" fillId="0" borderId="36" xfId="0" applyFill="1" applyBorder="1" applyAlignment="1">
      <alignment horizontal="centerContinuous"/>
    </xf>
    <xf numFmtId="0" fontId="5" fillId="0" borderId="32" xfId="0" applyFont="1" applyFill="1" applyBorder="1" applyAlignment="1">
      <alignment horizontal="left"/>
    </xf>
    <xf numFmtId="0" fontId="12" fillId="0" borderId="38" xfId="0" applyFont="1" applyFill="1" applyBorder="1" applyAlignment="1">
      <alignment/>
    </xf>
    <xf numFmtId="0" fontId="5" fillId="0" borderId="0" xfId="0" applyFont="1" applyFill="1" applyAlignment="1">
      <alignment horizontal="left"/>
    </xf>
    <xf numFmtId="49" fontId="24" fillId="0" borderId="15" xfId="0" applyNumberFormat="1" applyFont="1" applyFill="1" applyBorder="1" applyAlignment="1">
      <alignment horizontal="centerContinuous"/>
    </xf>
    <xf numFmtId="0" fontId="1" fillId="0" borderId="0" xfId="0" applyFont="1" applyFill="1" applyAlignment="1">
      <alignment/>
    </xf>
    <xf numFmtId="0" fontId="12" fillId="0" borderId="16" xfId="0" applyFont="1" applyFill="1" applyBorder="1" applyAlignment="1">
      <alignment horizontal="centerContinuous"/>
    </xf>
    <xf numFmtId="0" fontId="12" fillId="0" borderId="17" xfId="0" applyFont="1" applyFill="1" applyBorder="1" applyAlignment="1">
      <alignment horizontal="centerContinuous"/>
    </xf>
    <xf numFmtId="0" fontId="0" fillId="0" borderId="38" xfId="0" applyNumberFormat="1" applyFill="1" applyBorder="1" applyAlignment="1">
      <alignment horizontal="center"/>
    </xf>
    <xf numFmtId="0" fontId="8" fillId="0" borderId="27" xfId="0" applyFont="1" applyFill="1" applyBorder="1" applyAlignment="1">
      <alignment horizontal="centerContinuous"/>
    </xf>
    <xf numFmtId="0" fontId="0" fillId="0" borderId="39" xfId="0" applyFill="1" applyBorder="1" applyAlignment="1">
      <alignment horizontal="centerContinuous"/>
    </xf>
    <xf numFmtId="0" fontId="1" fillId="0" borderId="40" xfId="0" applyFont="1" applyFill="1" applyBorder="1" applyAlignment="1">
      <alignment/>
    </xf>
    <xf numFmtId="0" fontId="1" fillId="0" borderId="28" xfId="0" applyFont="1" applyFill="1" applyBorder="1" applyAlignment="1">
      <alignment/>
    </xf>
    <xf numFmtId="0" fontId="6" fillId="0" borderId="39"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0" fillId="0" borderId="43" xfId="0" applyFill="1" applyBorder="1" applyAlignment="1">
      <alignment/>
    </xf>
    <xf numFmtId="0" fontId="8" fillId="0" borderId="44" xfId="0" applyFont="1" applyFill="1" applyBorder="1" applyAlignment="1">
      <alignment horizontal="centerContinuous"/>
    </xf>
    <xf numFmtId="0" fontId="0" fillId="0" borderId="14" xfId="0" applyFill="1" applyBorder="1" applyAlignment="1">
      <alignment horizontal="centerContinuous"/>
    </xf>
    <xf numFmtId="0" fontId="1" fillId="0" borderId="12" xfId="0" applyFont="1" applyFill="1" applyBorder="1" applyAlignment="1">
      <alignment/>
    </xf>
    <xf numFmtId="0" fontId="1" fillId="0" borderId="13" xfId="0" applyFont="1" applyFill="1" applyBorder="1" applyAlignment="1">
      <alignment/>
    </xf>
    <xf numFmtId="0" fontId="6" fillId="0" borderId="14" xfId="0" applyFont="1" applyFill="1" applyBorder="1" applyAlignment="1">
      <alignment/>
    </xf>
    <xf numFmtId="0" fontId="8" fillId="0" borderId="17" xfId="0" applyFont="1" applyFill="1" applyBorder="1" applyAlignment="1">
      <alignment horizontal="center"/>
    </xf>
    <xf numFmtId="0" fontId="8" fillId="0" borderId="45" xfId="0" applyFont="1" applyFill="1" applyBorder="1" applyAlignment="1">
      <alignment horizontal="center"/>
    </xf>
    <xf numFmtId="0" fontId="8" fillId="0" borderId="18" xfId="0" applyFont="1" applyFill="1" applyBorder="1" applyAlignment="1">
      <alignment horizontal="center"/>
    </xf>
    <xf numFmtId="0" fontId="8" fillId="0" borderId="46" xfId="0" applyFont="1" applyFill="1" applyBorder="1" applyAlignment="1">
      <alignment horizontal="center"/>
    </xf>
    <xf numFmtId="0" fontId="0" fillId="0" borderId="47" xfId="0" applyFill="1" applyBorder="1" applyAlignment="1">
      <alignment/>
    </xf>
    <xf numFmtId="0" fontId="0" fillId="0" borderId="32" xfId="0" applyFill="1" applyBorder="1" applyAlignment="1">
      <alignment/>
    </xf>
    <xf numFmtId="215" fontId="15" fillId="0" borderId="48" xfId="0" applyNumberFormat="1" applyFont="1" applyFill="1" applyBorder="1" applyAlignment="1">
      <alignment/>
    </xf>
    <xf numFmtId="215" fontId="15" fillId="0" borderId="49" xfId="0" applyNumberFormat="1" applyFont="1" applyFill="1" applyBorder="1" applyAlignment="1">
      <alignment/>
    </xf>
    <xf numFmtId="0" fontId="0" fillId="0" borderId="50" xfId="0" applyFill="1" applyBorder="1" applyAlignment="1">
      <alignment/>
    </xf>
    <xf numFmtId="0" fontId="11" fillId="0" borderId="51" xfId="0" applyFont="1" applyFill="1" applyBorder="1" applyAlignment="1">
      <alignment horizontal="center"/>
    </xf>
    <xf numFmtId="0" fontId="0" fillId="0" borderId="52" xfId="0" applyFill="1" applyBorder="1" applyAlignment="1">
      <alignment horizontal="left" indent="1"/>
    </xf>
    <xf numFmtId="215" fontId="15" fillId="0" borderId="53" xfId="0" applyNumberFormat="1" applyFont="1" applyFill="1" applyBorder="1" applyAlignment="1">
      <alignment/>
    </xf>
    <xf numFmtId="0" fontId="0" fillId="0" borderId="0" xfId="0" applyFill="1" applyAlignment="1">
      <alignment horizontal="left" indent="1"/>
    </xf>
    <xf numFmtId="3" fontId="0" fillId="0" borderId="54" xfId="0" applyNumberFormat="1"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41" xfId="0" applyFill="1" applyBorder="1" applyAlignment="1">
      <alignment horizontal="left" indent="1"/>
    </xf>
    <xf numFmtId="0" fontId="4" fillId="0" borderId="40" xfId="0" applyFont="1" applyFill="1" applyBorder="1" applyAlignment="1">
      <alignment/>
    </xf>
    <xf numFmtId="0" fontId="4" fillId="0" borderId="55" xfId="0" applyFont="1" applyFill="1" applyBorder="1" applyAlignment="1">
      <alignment/>
    </xf>
    <xf numFmtId="0" fontId="4" fillId="0" borderId="56" xfId="0" applyFont="1" applyFill="1" applyBorder="1" applyAlignment="1">
      <alignment/>
    </xf>
    <xf numFmtId="0" fontId="0" fillId="0" borderId="55" xfId="0" applyFill="1" applyBorder="1" applyAlignment="1">
      <alignment/>
    </xf>
    <xf numFmtId="0" fontId="4" fillId="0" borderId="57" xfId="0" applyFont="1" applyFill="1" applyBorder="1" applyAlignment="1">
      <alignment horizontal="left" indent="1"/>
    </xf>
    <xf numFmtId="0" fontId="4" fillId="0" borderId="58" xfId="0" applyFont="1" applyFill="1" applyBorder="1" applyAlignment="1">
      <alignment horizontal="left"/>
    </xf>
    <xf numFmtId="0" fontId="5" fillId="0" borderId="59" xfId="0" applyFont="1" applyFill="1" applyBorder="1" applyAlignment="1">
      <alignment horizontal="left"/>
    </xf>
    <xf numFmtId="0" fontId="0" fillId="0" borderId="58" xfId="0" applyFill="1" applyBorder="1" applyAlignment="1">
      <alignment/>
    </xf>
    <xf numFmtId="0" fontId="0" fillId="0" borderId="59" xfId="0" applyFill="1" applyBorder="1" applyAlignment="1">
      <alignment/>
    </xf>
    <xf numFmtId="0" fontId="4" fillId="0" borderId="60" xfId="0" applyFont="1" applyFill="1" applyBorder="1" applyAlignment="1">
      <alignment horizontal="left" indent="1"/>
    </xf>
    <xf numFmtId="0" fontId="5" fillId="0" borderId="37" xfId="0" applyFont="1" applyFill="1" applyBorder="1" applyAlignment="1">
      <alignment horizontal="left"/>
    </xf>
    <xf numFmtId="0" fontId="5" fillId="0" borderId="61" xfId="0" applyFont="1" applyFill="1" applyBorder="1" applyAlignment="1">
      <alignment horizontal="left"/>
    </xf>
    <xf numFmtId="0" fontId="0" fillId="0" borderId="60" xfId="0" applyFill="1" applyBorder="1" applyAlignment="1">
      <alignment/>
    </xf>
    <xf numFmtId="0" fontId="0" fillId="0" borderId="37" xfId="0" applyFill="1" applyBorder="1" applyAlignment="1">
      <alignment/>
    </xf>
    <xf numFmtId="0" fontId="0" fillId="0" borderId="61" xfId="0" applyFill="1" applyBorder="1" applyAlignment="1">
      <alignment/>
    </xf>
    <xf numFmtId="0" fontId="0" fillId="0" borderId="35" xfId="0" applyFill="1" applyBorder="1" applyAlignment="1">
      <alignment/>
    </xf>
    <xf numFmtId="0" fontId="0" fillId="0" borderId="62" xfId="0" applyFill="1" applyBorder="1" applyAlignment="1">
      <alignment/>
    </xf>
    <xf numFmtId="0" fontId="0" fillId="0" borderId="63" xfId="0" applyFill="1" applyBorder="1" applyAlignment="1">
      <alignment/>
    </xf>
    <xf numFmtId="0" fontId="5" fillId="0" borderId="35"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horizontal="left" indent="1"/>
    </xf>
    <xf numFmtId="0" fontId="5" fillId="0" borderId="0" xfId="0" applyFont="1" applyFill="1" applyBorder="1" applyAlignment="1">
      <alignment/>
    </xf>
    <xf numFmtId="0" fontId="4" fillId="0" borderId="64" xfId="0" applyFont="1" applyFill="1" applyBorder="1" applyAlignment="1">
      <alignment/>
    </xf>
    <xf numFmtId="0" fontId="5" fillId="0" borderId="55" xfId="0" applyFont="1" applyFill="1" applyBorder="1" applyAlignment="1">
      <alignment/>
    </xf>
    <xf numFmtId="0" fontId="0" fillId="0" borderId="56" xfId="0" applyFill="1" applyBorder="1" applyAlignment="1">
      <alignment/>
    </xf>
    <xf numFmtId="0" fontId="4" fillId="0" borderId="57" xfId="0" applyFont="1" applyFill="1" applyBorder="1" applyAlignment="1">
      <alignment/>
    </xf>
    <xf numFmtId="0" fontId="5" fillId="0" borderId="58" xfId="0" applyFont="1" applyFill="1" applyBorder="1" applyAlignment="1">
      <alignment/>
    </xf>
    <xf numFmtId="215" fontId="15" fillId="0" borderId="65" xfId="0" applyNumberFormat="1" applyFont="1" applyFill="1" applyBorder="1" applyAlignment="1">
      <alignment/>
    </xf>
    <xf numFmtId="9" fontId="0" fillId="0" borderId="65" xfId="0" applyNumberFormat="1" applyFill="1" applyBorder="1" applyAlignment="1">
      <alignment horizontal="center"/>
    </xf>
    <xf numFmtId="0" fontId="4" fillId="0" borderId="60" xfId="0" applyFont="1" applyFill="1" applyBorder="1" applyAlignment="1">
      <alignment/>
    </xf>
    <xf numFmtId="9" fontId="0" fillId="0" borderId="48" xfId="0" applyNumberFormat="1" applyFill="1" applyBorder="1" applyAlignment="1">
      <alignment horizontal="center"/>
    </xf>
    <xf numFmtId="215" fontId="15" fillId="0" borderId="53" xfId="0" applyNumberFormat="1" applyFont="1" applyFill="1" applyBorder="1" applyAlignment="1">
      <alignment horizontal="center"/>
    </xf>
    <xf numFmtId="0" fontId="4" fillId="0" borderId="64" xfId="0" applyFont="1" applyFill="1" applyBorder="1" applyAlignment="1">
      <alignment horizontal="left"/>
    </xf>
    <xf numFmtId="0" fontId="4" fillId="0" borderId="66" xfId="0" applyFont="1" applyFill="1" applyBorder="1" applyAlignment="1">
      <alignment horizontal="center"/>
    </xf>
    <xf numFmtId="0" fontId="8" fillId="0" borderId="11" xfId="0" applyFont="1" applyFill="1" applyBorder="1" applyAlignment="1">
      <alignment horizontal="left"/>
    </xf>
    <xf numFmtId="0" fontId="0" fillId="0" borderId="11" xfId="0" applyFill="1" applyBorder="1" applyAlignment="1">
      <alignment/>
    </xf>
    <xf numFmtId="0" fontId="0" fillId="0" borderId="38" xfId="0" applyFill="1" applyBorder="1" applyAlignment="1">
      <alignment/>
    </xf>
    <xf numFmtId="0" fontId="0" fillId="0" borderId="67" xfId="0" applyFill="1" applyBorder="1" applyAlignment="1">
      <alignment/>
    </xf>
    <xf numFmtId="9" fontId="5" fillId="0" borderId="19" xfId="0" applyNumberFormat="1" applyFont="1" applyFill="1" applyBorder="1" applyAlignment="1">
      <alignment horizontal="center"/>
    </xf>
    <xf numFmtId="215" fontId="15" fillId="0" borderId="68" xfId="0" applyNumberFormat="1" applyFont="1" applyFill="1" applyBorder="1" applyAlignment="1">
      <alignment/>
    </xf>
    <xf numFmtId="0" fontId="8" fillId="0" borderId="60" xfId="0" applyFont="1" applyFill="1" applyBorder="1" applyAlignment="1">
      <alignment horizontal="left"/>
    </xf>
    <xf numFmtId="0" fontId="0" fillId="0" borderId="35" xfId="0" applyFill="1" applyBorder="1" applyAlignment="1" quotePrefix="1">
      <alignment/>
    </xf>
    <xf numFmtId="0" fontId="5" fillId="0" borderId="35" xfId="0" applyFont="1" applyFill="1" applyBorder="1" applyAlignment="1">
      <alignment horizontal="center"/>
    </xf>
    <xf numFmtId="215" fontId="15" fillId="0" borderId="69" xfId="0" applyNumberFormat="1" applyFont="1" applyFill="1" applyBorder="1" applyAlignment="1">
      <alignment/>
    </xf>
    <xf numFmtId="0" fontId="0" fillId="0" borderId="27" xfId="0" applyFill="1" applyBorder="1" applyAlignment="1">
      <alignment vertical="center"/>
    </xf>
    <xf numFmtId="0" fontId="0" fillId="0" borderId="39" xfId="0" applyFill="1" applyBorder="1" applyAlignment="1">
      <alignment vertical="center"/>
    </xf>
    <xf numFmtId="0" fontId="4" fillId="0" borderId="41" xfId="0" applyFont="1" applyFill="1" applyBorder="1" applyAlignment="1">
      <alignment horizontal="center" vertical="center"/>
    </xf>
    <xf numFmtId="0" fontId="4" fillId="0" borderId="6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66" xfId="0" applyFont="1" applyFill="1" applyBorder="1" applyAlignment="1">
      <alignment horizontal="center" vertical="center"/>
    </xf>
    <xf numFmtId="0" fontId="6" fillId="0" borderId="70" xfId="0" applyFont="1" applyFill="1" applyBorder="1" applyAlignment="1">
      <alignment horizontal="center" vertical="center"/>
    </xf>
    <xf numFmtId="0" fontId="0" fillId="0" borderId="43" xfId="0" applyFill="1" applyBorder="1" applyAlignment="1">
      <alignment vertical="center"/>
    </xf>
    <xf numFmtId="0" fontId="4" fillId="0" borderId="3" xfId="0" applyFont="1" applyFill="1" applyBorder="1" applyAlignment="1">
      <alignment horizontal="center" vertical="center"/>
    </xf>
    <xf numFmtId="215" fontId="4" fillId="0" borderId="48" xfId="0" applyNumberFormat="1" applyFont="1" applyFill="1" applyBorder="1" applyAlignment="1">
      <alignment vertical="center"/>
    </xf>
    <xf numFmtId="177" fontId="4" fillId="0" borderId="48" xfId="0" applyNumberFormat="1" applyFont="1" applyFill="1" applyBorder="1" applyAlignment="1">
      <alignment vertical="center"/>
    </xf>
    <xf numFmtId="215" fontId="0" fillId="0" borderId="48" xfId="0" applyNumberFormat="1" applyFill="1" applyBorder="1" applyAlignment="1">
      <alignment vertical="center"/>
    </xf>
    <xf numFmtId="0" fontId="0" fillId="0" borderId="47" xfId="0" applyFill="1" applyBorder="1" applyAlignment="1">
      <alignment vertical="center"/>
    </xf>
    <xf numFmtId="0" fontId="4" fillId="0" borderId="38" xfId="0" applyFont="1" applyFill="1" applyBorder="1" applyAlignment="1">
      <alignment horizontal="center" vertical="center"/>
    </xf>
    <xf numFmtId="0" fontId="0" fillId="0" borderId="50" xfId="0" applyFill="1" applyBorder="1" applyAlignment="1">
      <alignment vertical="center"/>
    </xf>
    <xf numFmtId="0" fontId="11" fillId="0" borderId="51" xfId="0" applyFont="1" applyFill="1" applyBorder="1" applyAlignment="1">
      <alignment horizontal="center" vertical="center"/>
    </xf>
    <xf numFmtId="0" fontId="0" fillId="0" borderId="71" xfId="0" applyFill="1" applyBorder="1" applyAlignment="1">
      <alignment vertical="center"/>
    </xf>
    <xf numFmtId="0" fontId="4" fillId="0" borderId="52" xfId="0" applyFont="1" applyFill="1" applyBorder="1" applyAlignment="1">
      <alignment horizontal="center" vertical="center"/>
    </xf>
    <xf numFmtId="0" fontId="4" fillId="0" borderId="72" xfId="0" applyFont="1" applyFill="1" applyBorder="1" applyAlignment="1">
      <alignment horizontal="left" vertical="center"/>
    </xf>
    <xf numFmtId="0" fontId="4" fillId="0" borderId="73" xfId="0" applyFont="1" applyFill="1" applyBorder="1" applyAlignment="1">
      <alignment vertical="center"/>
    </xf>
    <xf numFmtId="0" fontId="4" fillId="0" borderId="73" xfId="0" applyFont="1" applyFill="1" applyBorder="1" applyAlignment="1">
      <alignment horizontal="left" vertical="center"/>
    </xf>
    <xf numFmtId="215" fontId="4" fillId="0" borderId="53" xfId="0" applyNumberFormat="1" applyFont="1" applyFill="1" applyBorder="1" applyAlignment="1">
      <alignment vertical="center"/>
    </xf>
    <xf numFmtId="215" fontId="0" fillId="0" borderId="53" xfId="0" applyNumberFormat="1" applyFill="1" applyBorder="1" applyAlignment="1">
      <alignment vertical="center"/>
    </xf>
    <xf numFmtId="0" fontId="11" fillId="0" borderId="74" xfId="0" applyFont="1" applyFill="1" applyBorder="1" applyAlignment="1">
      <alignment horizontal="center" vertical="center"/>
    </xf>
    <xf numFmtId="0" fontId="0" fillId="0" borderId="0" xfId="0" applyFill="1" applyAlignment="1">
      <alignment vertical="center"/>
    </xf>
    <xf numFmtId="0" fontId="4" fillId="0" borderId="0" xfId="0" applyFont="1" applyFill="1" applyAlignment="1">
      <alignment horizontal="center" vertical="center"/>
    </xf>
    <xf numFmtId="0" fontId="4" fillId="0" borderId="28" xfId="0" applyFont="1" applyFill="1" applyBorder="1" applyAlignment="1">
      <alignment vertical="center"/>
    </xf>
    <xf numFmtId="0" fontId="4" fillId="0" borderId="39" xfId="0" applyFont="1" applyFill="1" applyBorder="1" applyAlignment="1">
      <alignment vertical="center"/>
    </xf>
    <xf numFmtId="0" fontId="6" fillId="0" borderId="42" xfId="0" applyFont="1" applyFill="1" applyBorder="1" applyAlignment="1">
      <alignment horizontal="center" vertical="center"/>
    </xf>
    <xf numFmtId="177" fontId="4" fillId="0" borderId="11" xfId="0" applyNumberFormat="1" applyFont="1" applyFill="1" applyBorder="1" applyAlignment="1">
      <alignment horizontal="left" vertical="center"/>
    </xf>
    <xf numFmtId="0" fontId="5" fillId="0" borderId="58" xfId="0" applyFont="1" applyFill="1" applyBorder="1" applyAlignment="1">
      <alignment horizontal="left" vertical="center"/>
    </xf>
    <xf numFmtId="0" fontId="5" fillId="0" borderId="59" xfId="0" applyFont="1" applyFill="1" applyBorder="1" applyAlignment="1">
      <alignment horizontal="left" vertical="center"/>
    </xf>
    <xf numFmtId="215" fontId="0" fillId="0" borderId="19" xfId="0" applyNumberFormat="1" applyFill="1" applyBorder="1" applyAlignment="1">
      <alignment vertical="center"/>
    </xf>
    <xf numFmtId="0" fontId="0" fillId="0" borderId="38" xfId="0" applyFill="1" applyBorder="1" applyAlignment="1">
      <alignment horizontal="left" vertical="center"/>
    </xf>
    <xf numFmtId="0" fontId="0" fillId="0" borderId="67" xfId="0" applyFill="1" applyBorder="1" applyAlignment="1">
      <alignment horizontal="left" vertical="center"/>
    </xf>
    <xf numFmtId="0" fontId="5" fillId="0" borderId="37" xfId="0" applyFont="1" applyFill="1" applyBorder="1" applyAlignment="1">
      <alignment horizontal="left" vertical="center"/>
    </xf>
    <xf numFmtId="0" fontId="5" fillId="0" borderId="61" xfId="0" applyFont="1" applyFill="1" applyBorder="1" applyAlignment="1">
      <alignment horizontal="left" vertical="center"/>
    </xf>
    <xf numFmtId="0" fontId="5" fillId="0" borderId="72" xfId="0" applyFont="1" applyFill="1" applyBorder="1" applyAlignment="1">
      <alignment horizontal="left" vertical="center"/>
    </xf>
    <xf numFmtId="0" fontId="0" fillId="0" borderId="73" xfId="0" applyFill="1" applyBorder="1" applyAlignment="1">
      <alignment horizontal="left" vertical="center"/>
    </xf>
    <xf numFmtId="0" fontId="5" fillId="0" borderId="63" xfId="0" applyFont="1" applyFill="1" applyBorder="1" applyAlignment="1">
      <alignment horizontal="left" vertical="center"/>
    </xf>
    <xf numFmtId="0" fontId="0" fillId="0" borderId="35" xfId="0" applyFill="1" applyBorder="1" applyAlignment="1">
      <alignment vertical="center"/>
    </xf>
    <xf numFmtId="0" fontId="4" fillId="0" borderId="0" xfId="0" applyFont="1" applyFill="1" applyAlignment="1">
      <alignment vertical="center"/>
    </xf>
    <xf numFmtId="0" fontId="0" fillId="0" borderId="28" xfId="0" applyFill="1" applyBorder="1" applyAlignment="1">
      <alignment vertical="center"/>
    </xf>
    <xf numFmtId="0" fontId="5" fillId="0" borderId="66" xfId="0" applyFont="1" applyFill="1" applyBorder="1" applyAlignment="1">
      <alignment horizontal="center" vertical="center"/>
    </xf>
    <xf numFmtId="0" fontId="0" fillId="0" borderId="75" xfId="0" applyFill="1" applyBorder="1" applyAlignment="1">
      <alignment vertical="center"/>
    </xf>
    <xf numFmtId="0" fontId="4" fillId="0" borderId="38" xfId="0" applyFont="1" applyFill="1" applyBorder="1" applyAlignment="1">
      <alignment vertical="center"/>
    </xf>
    <xf numFmtId="0" fontId="4" fillId="0" borderId="67" xfId="0" applyFont="1" applyFill="1" applyBorder="1" applyAlignment="1">
      <alignment horizontal="center" vertical="center"/>
    </xf>
    <xf numFmtId="215" fontId="0" fillId="0" borderId="76" xfId="0" applyNumberFormat="1" applyFill="1" applyBorder="1" applyAlignment="1">
      <alignment vertical="center"/>
    </xf>
    <xf numFmtId="0" fontId="0" fillId="0" borderId="77" xfId="0" applyFill="1" applyBorder="1" applyAlignment="1">
      <alignment vertical="center"/>
    </xf>
    <xf numFmtId="0" fontId="0" fillId="0" borderId="78" xfId="0" applyFill="1" applyBorder="1" applyAlignment="1">
      <alignment vertical="center"/>
    </xf>
    <xf numFmtId="0" fontId="4" fillId="0" borderId="63" xfId="0" applyFont="1" applyFill="1" applyBorder="1" applyAlignment="1">
      <alignment horizontal="left" vertical="center"/>
    </xf>
    <xf numFmtId="215" fontId="0" fillId="0" borderId="69" xfId="0" applyNumberFormat="1" applyFill="1" applyBorder="1" applyAlignment="1">
      <alignment vertical="center"/>
    </xf>
    <xf numFmtId="0" fontId="11" fillId="0" borderId="79" xfId="0" applyFont="1" applyFill="1" applyBorder="1" applyAlignment="1">
      <alignment horizontal="center"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23" fillId="0" borderId="32" xfId="0" applyFont="1" applyFill="1" applyBorder="1" applyAlignment="1">
      <alignment vertical="center"/>
    </xf>
    <xf numFmtId="0" fontId="4" fillId="0" borderId="0" xfId="0" applyFont="1" applyFill="1" applyBorder="1" applyAlignment="1">
      <alignment vertical="center"/>
    </xf>
    <xf numFmtId="0" fontId="7" fillId="0" borderId="32" xfId="0" applyFont="1" applyFill="1" applyBorder="1" applyAlignment="1">
      <alignment vertical="center"/>
    </xf>
    <xf numFmtId="0" fontId="5" fillId="0" borderId="34" xfId="0" applyFont="1" applyFill="1" applyBorder="1" applyAlignment="1">
      <alignment/>
    </xf>
    <xf numFmtId="215" fontId="9" fillId="0" borderId="35" xfId="0" applyNumberFormat="1" applyFont="1" applyFill="1" applyBorder="1" applyAlignment="1">
      <alignment/>
    </xf>
    <xf numFmtId="0" fontId="5" fillId="0" borderId="36" xfId="0" applyFont="1" applyFill="1" applyBorder="1" applyAlignment="1">
      <alignment horizontal="center"/>
    </xf>
    <xf numFmtId="49" fontId="0" fillId="0" borderId="57" xfId="0" applyNumberFormat="1" applyFill="1" applyBorder="1" applyAlignment="1">
      <alignment horizontal="left" indent="2"/>
    </xf>
    <xf numFmtId="0" fontId="0" fillId="0" borderId="32" xfId="54" applyFill="1" applyBorder="1">
      <alignment/>
      <protection/>
    </xf>
    <xf numFmtId="0" fontId="0" fillId="0" borderId="0" xfId="54" applyFill="1" applyBorder="1">
      <alignment/>
      <protection/>
    </xf>
    <xf numFmtId="0" fontId="0" fillId="0" borderId="3" xfId="54" applyFill="1" applyBorder="1" applyAlignment="1">
      <alignment horizontal="left" indent="1"/>
      <protection/>
    </xf>
    <xf numFmtId="0" fontId="4" fillId="0" borderId="37" xfId="54" applyFont="1" applyFill="1" applyBorder="1">
      <alignment/>
      <protection/>
    </xf>
    <xf numFmtId="0" fontId="5" fillId="0" borderId="37" xfId="54" applyFont="1" applyFill="1" applyBorder="1">
      <alignment/>
      <protection/>
    </xf>
    <xf numFmtId="9" fontId="0" fillId="0" borderId="61" xfId="54" applyNumberFormat="1" applyFill="1" applyBorder="1" applyAlignment="1">
      <alignment horizontal="center"/>
      <protection/>
    </xf>
    <xf numFmtId="215" fontId="15" fillId="0" borderId="61" xfId="54" applyNumberFormat="1" applyFont="1" applyFill="1" applyBorder="1">
      <alignment/>
      <protection/>
    </xf>
    <xf numFmtId="215" fontId="15" fillId="0" borderId="48" xfId="54" applyNumberFormat="1" applyFont="1" applyFill="1" applyBorder="1">
      <alignment/>
      <protection/>
    </xf>
    <xf numFmtId="10" fontId="0" fillId="0" borderId="48" xfId="54" applyNumberFormat="1" applyFill="1" applyBorder="1" applyAlignment="1">
      <alignment horizontal="center"/>
      <protection/>
    </xf>
    <xf numFmtId="215" fontId="15" fillId="0" borderId="49" xfId="54" applyNumberFormat="1" applyFont="1" applyFill="1" applyBorder="1">
      <alignment/>
      <protection/>
    </xf>
    <xf numFmtId="0" fontId="0" fillId="0" borderId="47" xfId="54" applyFill="1" applyBorder="1">
      <alignment/>
      <protection/>
    </xf>
    <xf numFmtId="9" fontId="0" fillId="0" borderId="61" xfId="54" applyNumberFormat="1" applyFill="1" applyBorder="1">
      <alignment/>
      <protection/>
    </xf>
    <xf numFmtId="0" fontId="11" fillId="0" borderId="51" xfId="54" applyFont="1" applyFill="1" applyBorder="1" applyAlignment="1">
      <alignment horizontal="center"/>
      <protection/>
    </xf>
    <xf numFmtId="0" fontId="1" fillId="0" borderId="35" xfId="54" applyFont="1" applyFill="1" applyBorder="1" applyAlignment="1">
      <alignment horizontal="left"/>
      <protection/>
    </xf>
    <xf numFmtId="0" fontId="0" fillId="0" borderId="52" xfId="54" applyFill="1" applyBorder="1" applyAlignment="1">
      <alignment horizontal="left" indent="1"/>
      <protection/>
    </xf>
    <xf numFmtId="0" fontId="5" fillId="0" borderId="80" xfId="54" applyFont="1" applyFill="1" applyBorder="1" applyAlignment="1">
      <alignment horizontal="right"/>
      <protection/>
    </xf>
    <xf numFmtId="0" fontId="0" fillId="0" borderId="80" xfId="54" applyFill="1" applyBorder="1" applyAlignment="1">
      <alignment horizontal="right"/>
      <protection/>
    </xf>
    <xf numFmtId="0" fontId="0" fillId="0" borderId="81" xfId="54" applyFill="1" applyBorder="1">
      <alignment/>
      <protection/>
    </xf>
    <xf numFmtId="215" fontId="15" fillId="0" borderId="53" xfId="54" applyNumberFormat="1" applyFont="1" applyFill="1" applyBorder="1">
      <alignment/>
      <protection/>
    </xf>
    <xf numFmtId="0" fontId="0" fillId="0" borderId="53" xfId="54" applyFill="1" applyBorder="1">
      <alignment/>
      <protection/>
    </xf>
    <xf numFmtId="215" fontId="14" fillId="0" borderId="82" xfId="0" applyNumberFormat="1" applyFont="1" applyFill="1" applyBorder="1" applyAlignment="1">
      <alignment/>
    </xf>
    <xf numFmtId="215" fontId="14" fillId="0" borderId="0" xfId="0" applyNumberFormat="1" applyFont="1" applyFill="1" applyBorder="1" applyAlignment="1">
      <alignment/>
    </xf>
    <xf numFmtId="215" fontId="14" fillId="0" borderId="21" xfId="0" applyNumberFormat="1" applyFont="1" applyFill="1" applyBorder="1" applyAlignment="1">
      <alignment/>
    </xf>
    <xf numFmtId="215" fontId="14" fillId="0" borderId="82" xfId="0" applyNumberFormat="1" applyFont="1" applyFill="1" applyBorder="1" applyAlignment="1">
      <alignment/>
    </xf>
    <xf numFmtId="215" fontId="14" fillId="0" borderId="82" xfId="0" applyNumberFormat="1" applyFont="1" applyBorder="1" applyAlignment="1">
      <alignment/>
    </xf>
    <xf numFmtId="0" fontId="0" fillId="0" borderId="53" xfId="0" applyFill="1" applyBorder="1" applyAlignment="1">
      <alignment horizontal="center"/>
    </xf>
    <xf numFmtId="0" fontId="0" fillId="0" borderId="53" xfId="0" applyFill="1" applyBorder="1" applyAlignment="1">
      <alignment vertical="center"/>
    </xf>
    <xf numFmtId="9" fontId="4" fillId="0" borderId="37" xfId="54" applyNumberFormat="1" applyFont="1" applyFill="1" applyBorder="1">
      <alignment/>
      <protection/>
    </xf>
    <xf numFmtId="0" fontId="5" fillId="0" borderId="0" xfId="0" applyFont="1" applyBorder="1" applyAlignment="1">
      <alignment/>
    </xf>
    <xf numFmtId="215" fontId="4" fillId="0" borderId="83" xfId="0" applyNumberFormat="1" applyFont="1" applyFill="1" applyBorder="1" applyAlignment="1">
      <alignment vertical="center"/>
    </xf>
    <xf numFmtId="0" fontId="5" fillId="0" borderId="33" xfId="0" applyFont="1" applyFill="1" applyBorder="1" applyAlignment="1">
      <alignment horizontal="center" vertical="center"/>
    </xf>
    <xf numFmtId="0" fontId="21" fillId="0" borderId="32" xfId="0" applyFont="1" applyFill="1" applyBorder="1" applyAlignment="1">
      <alignment/>
    </xf>
    <xf numFmtId="0" fontId="12" fillId="0" borderId="0" xfId="0" applyFont="1" applyFill="1" applyBorder="1" applyAlignment="1">
      <alignment/>
    </xf>
    <xf numFmtId="0" fontId="29" fillId="0" borderId="0" xfId="0" applyFont="1" applyFill="1" applyAlignment="1">
      <alignment/>
    </xf>
    <xf numFmtId="0" fontId="0" fillId="0" borderId="34" xfId="0" applyBorder="1" applyAlignment="1">
      <alignment/>
    </xf>
    <xf numFmtId="0" fontId="30" fillId="0" borderId="0" xfId="0" applyFont="1" applyAlignment="1">
      <alignment/>
    </xf>
    <xf numFmtId="0" fontId="31" fillId="0" borderId="0" xfId="0" applyFont="1" applyAlignment="1">
      <alignment/>
    </xf>
    <xf numFmtId="0" fontId="16" fillId="0" borderId="0" xfId="0" applyFont="1" applyAlignment="1">
      <alignment horizontal="center"/>
    </xf>
    <xf numFmtId="0" fontId="10" fillId="0" borderId="0" xfId="0" applyFont="1" applyAlignment="1">
      <alignment/>
    </xf>
    <xf numFmtId="9" fontId="0" fillId="0" borderId="48" xfId="54" applyNumberFormat="1" applyFill="1" applyBorder="1" applyAlignment="1">
      <alignment horizontal="center"/>
      <protection/>
    </xf>
    <xf numFmtId="0" fontId="6" fillId="0" borderId="70" xfId="0" applyFont="1" applyFill="1" applyBorder="1" applyAlignment="1">
      <alignment horizontal="center"/>
    </xf>
    <xf numFmtId="0" fontId="5" fillId="0" borderId="66" xfId="0" applyFont="1" applyFill="1" applyBorder="1" applyAlignment="1">
      <alignment horizontal="center"/>
    </xf>
    <xf numFmtId="0" fontId="0" fillId="0" borderId="18" xfId="0" applyFont="1" applyBorder="1" applyAlignment="1">
      <alignment horizontal="center"/>
    </xf>
    <xf numFmtId="0" fontId="0" fillId="0" borderId="3" xfId="54" applyFill="1" applyBorder="1" applyAlignment="1">
      <alignment horizontal="center"/>
      <protection/>
    </xf>
    <xf numFmtId="0" fontId="0" fillId="0" borderId="3" xfId="0" applyFill="1" applyBorder="1" applyAlignment="1">
      <alignment horizontal="center"/>
    </xf>
    <xf numFmtId="0" fontId="1" fillId="0" borderId="40" xfId="0" applyFont="1" applyFill="1" applyBorder="1" applyAlignment="1">
      <alignment horizontal="center"/>
    </xf>
    <xf numFmtId="0" fontId="1" fillId="0" borderId="28" xfId="0" applyFont="1" applyFill="1" applyBorder="1" applyAlignment="1">
      <alignment horizontal="center"/>
    </xf>
    <xf numFmtId="0" fontId="4" fillId="0" borderId="55" xfId="0" applyFont="1" applyFill="1" applyBorder="1" applyAlignment="1">
      <alignment horizontal="left"/>
    </xf>
    <xf numFmtId="0" fontId="0" fillId="0" borderId="84" xfId="0" applyFill="1" applyBorder="1" applyAlignment="1">
      <alignment/>
    </xf>
    <xf numFmtId="0" fontId="0" fillId="0" borderId="85" xfId="0" applyFill="1" applyBorder="1" applyAlignment="1">
      <alignment/>
    </xf>
    <xf numFmtId="0" fontId="4" fillId="0" borderId="38" xfId="0" applyNumberFormat="1" applyFont="1" applyFill="1" applyBorder="1" applyAlignment="1">
      <alignment horizontal="center"/>
    </xf>
    <xf numFmtId="0" fontId="12" fillId="0" borderId="27" xfId="0" applyFont="1" applyFill="1" applyBorder="1" applyAlignment="1">
      <alignment horizontal="left"/>
    </xf>
    <xf numFmtId="0" fontId="0" fillId="0" borderId="0" xfId="0" applyFill="1" applyAlignment="1">
      <alignment horizontal="center"/>
    </xf>
    <xf numFmtId="0" fontId="4" fillId="0" borderId="0" xfId="0" applyFont="1" applyFill="1" applyAlignment="1">
      <alignment horizontal="center"/>
    </xf>
    <xf numFmtId="0" fontId="21" fillId="0" borderId="32" xfId="0" applyFont="1" applyFill="1" applyBorder="1" applyAlignment="1">
      <alignment horizontal="left" vertical="center"/>
    </xf>
    <xf numFmtId="0" fontId="8" fillId="0" borderId="0" xfId="0" applyFont="1" applyFill="1" applyBorder="1" applyAlignment="1">
      <alignment/>
    </xf>
    <xf numFmtId="0" fontId="0" fillId="0" borderId="86" xfId="0" applyFill="1" applyBorder="1" applyAlignment="1">
      <alignment vertical="center"/>
    </xf>
    <xf numFmtId="0" fontId="0" fillId="0" borderId="87" xfId="0" applyFill="1" applyBorder="1" applyAlignment="1">
      <alignment vertical="center"/>
    </xf>
    <xf numFmtId="0" fontId="0" fillId="0" borderId="88" xfId="0" applyFill="1" applyBorder="1" applyAlignment="1">
      <alignment vertical="center"/>
    </xf>
    <xf numFmtId="0" fontId="5" fillId="0" borderId="29"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14" fontId="4" fillId="0" borderId="76" xfId="0" applyNumberFormat="1" applyFont="1" applyFill="1" applyBorder="1" applyAlignment="1">
      <alignment horizontal="center" vertical="center"/>
    </xf>
    <xf numFmtId="0" fontId="5" fillId="0" borderId="33" xfId="0" applyFont="1" applyFill="1" applyBorder="1" applyAlignment="1">
      <alignment vertical="center"/>
    </xf>
    <xf numFmtId="0" fontId="5" fillId="0" borderId="32" xfId="0" applyFont="1" applyFill="1" applyBorder="1" applyAlignment="1">
      <alignment vertical="center"/>
    </xf>
    <xf numFmtId="0" fontId="5" fillId="0" borderId="36" xfId="0" applyFont="1" applyFill="1" applyBorder="1" applyAlignment="1">
      <alignment/>
    </xf>
    <xf numFmtId="0" fontId="5" fillId="0" borderId="0" xfId="0" applyFont="1" applyFill="1" applyBorder="1" applyAlignment="1">
      <alignment horizontal="center" vertical="center"/>
    </xf>
    <xf numFmtId="0" fontId="26" fillId="0" borderId="27" xfId="0" applyFont="1" applyFill="1" applyBorder="1" applyAlignment="1">
      <alignment vertical="center"/>
    </xf>
    <xf numFmtId="0" fontId="18" fillId="0" borderId="29" xfId="0" applyFont="1" applyFill="1" applyBorder="1" applyAlignment="1">
      <alignment vertical="center"/>
    </xf>
    <xf numFmtId="0" fontId="18" fillId="0" borderId="32" xfId="0" applyFont="1" applyFill="1" applyBorder="1" applyAlignment="1">
      <alignment vertical="center"/>
    </xf>
    <xf numFmtId="0" fontId="18" fillId="0" borderId="33" xfId="0" applyFont="1" applyFill="1" applyBorder="1" applyAlignment="1">
      <alignment vertical="center"/>
    </xf>
    <xf numFmtId="0" fontId="26" fillId="0" borderId="32" xfId="0" applyFont="1" applyFill="1" applyBorder="1" applyAlignment="1">
      <alignment vertical="center"/>
    </xf>
    <xf numFmtId="0" fontId="18" fillId="0" borderId="33" xfId="0" applyFont="1" applyFill="1" applyBorder="1" applyAlignment="1">
      <alignment/>
    </xf>
    <xf numFmtId="0" fontId="18" fillId="0" borderId="33" xfId="0" applyFont="1" applyFill="1" applyBorder="1" applyAlignment="1">
      <alignment horizontal="right" vertical="center"/>
    </xf>
    <xf numFmtId="0" fontId="18" fillId="0" borderId="34" xfId="0" applyFont="1" applyFill="1" applyBorder="1" applyAlignment="1">
      <alignment/>
    </xf>
    <xf numFmtId="0" fontId="18" fillId="0" borderId="36" xfId="0" applyFont="1" applyFill="1" applyBorder="1" applyAlignment="1">
      <alignment/>
    </xf>
    <xf numFmtId="215" fontId="0" fillId="0" borderId="28" xfId="0" applyNumberFormat="1" applyFont="1" applyFill="1" applyBorder="1" applyAlignment="1">
      <alignment vertical="center"/>
    </xf>
    <xf numFmtId="215" fontId="20" fillId="0" borderId="35" xfId="0" applyNumberFormat="1" applyFont="1" applyFill="1" applyBorder="1" applyAlignment="1">
      <alignment vertical="center"/>
    </xf>
    <xf numFmtId="215" fontId="20" fillId="0" borderId="0" xfId="0" applyNumberFormat="1" applyFont="1" applyFill="1" applyBorder="1" applyAlignment="1">
      <alignment/>
    </xf>
    <xf numFmtId="0" fontId="7" fillId="0" borderId="76" xfId="0" applyFont="1" applyFill="1" applyBorder="1" applyAlignment="1">
      <alignment vertical="center"/>
    </xf>
    <xf numFmtId="0" fontId="7" fillId="0" borderId="31" xfId="0" applyFont="1" applyFill="1" applyBorder="1" applyAlignment="1">
      <alignment vertical="center"/>
    </xf>
    <xf numFmtId="0" fontId="7" fillId="0" borderId="89" xfId="0" applyFont="1" applyFill="1" applyBorder="1" applyAlignment="1">
      <alignment vertical="center"/>
    </xf>
    <xf numFmtId="0" fontId="23" fillId="0" borderId="33" xfId="0" applyFont="1" applyFill="1" applyBorder="1" applyAlignment="1">
      <alignment vertical="center"/>
    </xf>
    <xf numFmtId="0" fontId="5" fillId="0" borderId="86" xfId="0" applyFont="1" applyFill="1" applyBorder="1" applyAlignment="1">
      <alignment vertical="center"/>
    </xf>
    <xf numFmtId="9" fontId="14" fillId="0" borderId="11" xfId="0" applyNumberFormat="1" applyFont="1" applyBorder="1" applyAlignment="1">
      <alignment horizontal="center"/>
    </xf>
    <xf numFmtId="0" fontId="14" fillId="0" borderId="60" xfId="0" applyFont="1" applyBorder="1" applyAlignment="1">
      <alignment horizontal="center"/>
    </xf>
    <xf numFmtId="0" fontId="5" fillId="0" borderId="52" xfId="0" applyFont="1" applyBorder="1" applyAlignment="1">
      <alignment/>
    </xf>
    <xf numFmtId="215" fontId="14" fillId="0" borderId="62" xfId="0" applyNumberFormat="1" applyFont="1" applyFill="1" applyBorder="1" applyAlignment="1">
      <alignment/>
    </xf>
    <xf numFmtId="215" fontId="14" fillId="0" borderId="35" xfId="0" applyNumberFormat="1" applyFont="1" applyFill="1" applyBorder="1" applyAlignment="1">
      <alignment/>
    </xf>
    <xf numFmtId="215" fontId="14" fillId="0" borderId="72" xfId="0" applyNumberFormat="1" applyFont="1" applyFill="1" applyBorder="1" applyAlignment="1">
      <alignment/>
    </xf>
    <xf numFmtId="215" fontId="14" fillId="0" borderId="73" xfId="0" applyNumberFormat="1" applyFont="1" applyFill="1" applyBorder="1" applyAlignment="1">
      <alignment/>
    </xf>
    <xf numFmtId="215" fontId="14" fillId="0" borderId="63" xfId="0" applyNumberFormat="1" applyFont="1" applyFill="1" applyBorder="1" applyAlignment="1">
      <alignment/>
    </xf>
    <xf numFmtId="215" fontId="14" fillId="0" borderId="62" xfId="0" applyNumberFormat="1" applyFont="1" applyFill="1" applyBorder="1" applyAlignment="1">
      <alignment/>
    </xf>
    <xf numFmtId="0" fontId="14" fillId="0" borderId="72" xfId="0" applyFont="1" applyBorder="1" applyAlignment="1">
      <alignment horizontal="center"/>
    </xf>
    <xf numFmtId="215" fontId="14" fillId="0" borderId="72" xfId="0" applyNumberFormat="1" applyFont="1" applyBorder="1" applyAlignment="1">
      <alignment/>
    </xf>
    <xf numFmtId="0" fontId="14" fillId="0" borderId="84" xfId="0" applyFont="1" applyBorder="1" applyAlignment="1">
      <alignment horizontal="center"/>
    </xf>
    <xf numFmtId="0" fontId="14" fillId="0" borderId="82" xfId="0" applyFont="1" applyBorder="1" applyAlignment="1">
      <alignment horizontal="center"/>
    </xf>
    <xf numFmtId="0" fontId="0" fillId="0" borderId="0" xfId="0" applyFont="1" applyBorder="1" applyAlignment="1">
      <alignment/>
    </xf>
    <xf numFmtId="0" fontId="4" fillId="0" borderId="43" xfId="0" applyFont="1" applyBorder="1" applyAlignment="1">
      <alignment horizontal="center"/>
    </xf>
    <xf numFmtId="215" fontId="20" fillId="0" borderId="90" xfId="0" applyNumberFormat="1" applyFont="1" applyBorder="1" applyAlignment="1">
      <alignment/>
    </xf>
    <xf numFmtId="0" fontId="4" fillId="0" borderId="47" xfId="0" applyFont="1" applyBorder="1" applyAlignment="1">
      <alignment horizontal="center"/>
    </xf>
    <xf numFmtId="215" fontId="14" fillId="0" borderId="49" xfId="0" applyNumberFormat="1" applyFont="1" applyFill="1" applyBorder="1" applyAlignment="1">
      <alignment/>
    </xf>
    <xf numFmtId="177" fontId="14" fillId="0" borderId="91" xfId="0" applyNumberFormat="1" applyFont="1" applyBorder="1" applyAlignment="1">
      <alignment/>
    </xf>
    <xf numFmtId="215" fontId="20" fillId="0" borderId="92" xfId="0" applyNumberFormat="1" applyFont="1" applyBorder="1" applyAlignment="1">
      <alignment/>
    </xf>
    <xf numFmtId="215" fontId="20" fillId="0" borderId="46" xfId="0" applyNumberFormat="1" applyFont="1" applyBorder="1" applyAlignment="1">
      <alignment/>
    </xf>
    <xf numFmtId="0" fontId="4" fillId="0" borderId="32" xfId="0" applyFont="1" applyBorder="1" applyAlignment="1">
      <alignment horizontal="center"/>
    </xf>
    <xf numFmtId="177" fontId="14" fillId="0" borderId="33" xfId="0" applyNumberFormat="1" applyFont="1" applyBorder="1" applyAlignment="1">
      <alignment/>
    </xf>
    <xf numFmtId="215" fontId="20" fillId="0" borderId="33" xfId="0" applyNumberFormat="1" applyFont="1" applyBorder="1" applyAlignment="1">
      <alignment/>
    </xf>
    <xf numFmtId="0" fontId="5" fillId="0" borderId="62" xfId="0" applyFont="1" applyBorder="1" applyAlignment="1">
      <alignment/>
    </xf>
    <xf numFmtId="0" fontId="5" fillId="0" borderId="35" xfId="0" applyFont="1" applyBorder="1" applyAlignment="1">
      <alignment/>
    </xf>
    <xf numFmtId="0" fontId="5" fillId="0" borderId="71" xfId="0" applyFont="1" applyBorder="1" applyAlignment="1">
      <alignment/>
    </xf>
    <xf numFmtId="0" fontId="12" fillId="0" borderId="36" xfId="0" applyFont="1" applyBorder="1" applyAlignment="1">
      <alignment/>
    </xf>
    <xf numFmtId="0" fontId="0" fillId="0" borderId="56" xfId="0" applyBorder="1" applyAlignment="1">
      <alignment/>
    </xf>
    <xf numFmtId="0" fontId="0" fillId="0" borderId="70" xfId="0" applyBorder="1" applyAlignment="1">
      <alignment horizontal="center"/>
    </xf>
    <xf numFmtId="215" fontId="24" fillId="0" borderId="54" xfId="0" applyNumberFormat="1" applyFont="1" applyBorder="1" applyAlignment="1">
      <alignment/>
    </xf>
    <xf numFmtId="0" fontId="5" fillId="0" borderId="71" xfId="0" applyFont="1" applyBorder="1" applyAlignment="1">
      <alignment horizontal="left"/>
    </xf>
    <xf numFmtId="3" fontId="12" fillId="0" borderId="93" xfId="0" applyNumberFormat="1" applyFont="1" applyBorder="1" applyAlignment="1">
      <alignment/>
    </xf>
    <xf numFmtId="0" fontId="12" fillId="0" borderId="77" xfId="0" applyFont="1" applyBorder="1" applyAlignment="1">
      <alignment horizontal="center"/>
    </xf>
    <xf numFmtId="0" fontId="4" fillId="0" borderId="77" xfId="0" applyFont="1" applyBorder="1" applyAlignment="1">
      <alignment horizontal="center"/>
    </xf>
    <xf numFmtId="0" fontId="0" fillId="0" borderId="79" xfId="0" applyBorder="1" applyAlignment="1">
      <alignment/>
    </xf>
    <xf numFmtId="0" fontId="4" fillId="0" borderId="77" xfId="0" applyFont="1" applyBorder="1" applyAlignment="1">
      <alignment/>
    </xf>
    <xf numFmtId="0" fontId="0" fillId="0" borderId="55" xfId="0" applyBorder="1" applyAlignment="1">
      <alignment/>
    </xf>
    <xf numFmtId="0" fontId="12" fillId="0" borderId="23" xfId="0" applyFont="1" applyBorder="1" applyAlignment="1">
      <alignment horizontal="left"/>
    </xf>
    <xf numFmtId="0" fontId="5" fillId="0" borderId="0" xfId="0" applyFont="1" applyBorder="1" applyAlignment="1">
      <alignment horizontal="left"/>
    </xf>
    <xf numFmtId="0" fontId="5" fillId="0" borderId="35" xfId="0" applyFont="1" applyBorder="1" applyAlignment="1">
      <alignment horizontal="left"/>
    </xf>
    <xf numFmtId="0" fontId="32" fillId="0" borderId="0" xfId="0" applyFont="1" applyBorder="1" applyAlignment="1">
      <alignment/>
    </xf>
    <xf numFmtId="0" fontId="1" fillId="0" borderId="94" xfId="0" applyFont="1" applyBorder="1" applyAlignment="1">
      <alignment/>
    </xf>
    <xf numFmtId="215" fontId="20" fillId="0" borderId="53" xfId="0" applyNumberFormat="1" applyFont="1" applyBorder="1" applyAlignment="1">
      <alignment/>
    </xf>
    <xf numFmtId="0" fontId="14" fillId="0" borderId="80" xfId="0" applyFont="1" applyBorder="1" applyAlignment="1">
      <alignment/>
    </xf>
    <xf numFmtId="0" fontId="4" fillId="0" borderId="41" xfId="0" applyFont="1" applyBorder="1" applyAlignment="1">
      <alignment/>
    </xf>
    <xf numFmtId="0" fontId="0" fillId="0" borderId="41" xfId="0" applyBorder="1" applyAlignment="1">
      <alignment horizontal="center"/>
    </xf>
    <xf numFmtId="0" fontId="4" fillId="0" borderId="50" xfId="0" applyFont="1" applyBorder="1" applyAlignment="1">
      <alignment/>
    </xf>
    <xf numFmtId="0" fontId="12" fillId="0" borderId="47" xfId="0" applyFont="1" applyBorder="1" applyAlignment="1">
      <alignment horizontal="center"/>
    </xf>
    <xf numFmtId="0" fontId="12" fillId="0" borderId="74" xfId="0" applyFont="1" applyBorder="1" applyAlignment="1">
      <alignment horizontal="center"/>
    </xf>
    <xf numFmtId="215" fontId="14" fillId="0" borderId="95" xfId="0" applyNumberFormat="1" applyFont="1" applyBorder="1" applyAlignment="1">
      <alignment/>
    </xf>
    <xf numFmtId="215" fontId="14" fillId="0" borderId="33" xfId="0" applyNumberFormat="1" applyFont="1" applyBorder="1" applyAlignment="1">
      <alignment/>
    </xf>
    <xf numFmtId="0" fontId="4" fillId="0" borderId="74" xfId="0" applyFont="1" applyBorder="1" applyAlignment="1">
      <alignment/>
    </xf>
    <xf numFmtId="0" fontId="0" fillId="0" borderId="41" xfId="0" applyFont="1" applyBorder="1" applyAlignment="1">
      <alignment horizontal="center"/>
    </xf>
    <xf numFmtId="0" fontId="33" fillId="0" borderId="0" xfId="0" applyFont="1" applyAlignment="1">
      <alignment/>
    </xf>
    <xf numFmtId="0" fontId="6" fillId="0" borderId="0" xfId="0" applyFont="1" applyFill="1" applyBorder="1" applyAlignment="1">
      <alignment/>
    </xf>
    <xf numFmtId="0" fontId="21" fillId="0" borderId="25" xfId="0" applyFont="1" applyFill="1" applyBorder="1" applyAlignment="1">
      <alignment/>
    </xf>
    <xf numFmtId="0" fontId="6" fillId="0" borderId="71" xfId="0" applyFont="1" applyFill="1" applyBorder="1" applyAlignment="1">
      <alignment horizontal="center"/>
    </xf>
    <xf numFmtId="0" fontId="6" fillId="0" borderId="35" xfId="0" applyFont="1" applyFill="1" applyBorder="1" applyAlignment="1">
      <alignment horizontal="center"/>
    </xf>
    <xf numFmtId="0" fontId="5" fillId="0" borderId="35" xfId="0" applyFont="1" applyFill="1" applyBorder="1" applyAlignment="1">
      <alignment horizontal="left"/>
    </xf>
    <xf numFmtId="0" fontId="11" fillId="0" borderId="74" xfId="0" applyFont="1" applyFill="1" applyBorder="1" applyAlignment="1">
      <alignment horizontal="center"/>
    </xf>
    <xf numFmtId="0" fontId="12" fillId="0" borderId="32" xfId="0" applyFont="1" applyFill="1" applyBorder="1" applyAlignment="1">
      <alignment/>
    </xf>
    <xf numFmtId="177" fontId="21" fillId="0" borderId="37" xfId="0" applyNumberFormat="1" applyFont="1" applyFill="1" applyBorder="1" applyAlignment="1">
      <alignment horizontal="center"/>
    </xf>
    <xf numFmtId="0" fontId="8" fillId="0" borderId="13" xfId="0" applyFont="1" applyFill="1" applyBorder="1" applyAlignment="1">
      <alignment/>
    </xf>
    <xf numFmtId="0" fontId="8" fillId="0" borderId="0" xfId="0" applyFont="1" applyFill="1" applyAlignment="1">
      <alignment horizontal="left"/>
    </xf>
    <xf numFmtId="49" fontId="33" fillId="0" borderId="0" xfId="0" applyNumberFormat="1" applyFont="1" applyAlignment="1">
      <alignment horizontal="right"/>
    </xf>
    <xf numFmtId="189" fontId="33" fillId="0" borderId="0" xfId="47" applyNumberFormat="1" applyFont="1" applyAlignment="1">
      <alignment horizontal="right"/>
    </xf>
    <xf numFmtId="1" fontId="1" fillId="0" borderId="0" xfId="0" applyNumberFormat="1" applyFont="1" applyAlignment="1">
      <alignment/>
    </xf>
    <xf numFmtId="215" fontId="24" fillId="0" borderId="61" xfId="54" applyNumberFormat="1" applyFont="1" applyFill="1" applyBorder="1">
      <alignment/>
      <protection/>
    </xf>
    <xf numFmtId="215" fontId="24" fillId="0" borderId="48" xfId="54" applyNumberFormat="1" applyFont="1" applyFill="1" applyBorder="1">
      <alignment/>
      <protection/>
    </xf>
    <xf numFmtId="215" fontId="24" fillId="0" borderId="81" xfId="54" applyNumberFormat="1" applyFont="1" applyFill="1" applyBorder="1">
      <alignment/>
      <protection/>
    </xf>
    <xf numFmtId="215" fontId="24" fillId="0" borderId="53" xfId="54" applyNumberFormat="1" applyFont="1" applyFill="1" applyBorder="1">
      <alignment/>
      <protection/>
    </xf>
    <xf numFmtId="215" fontId="20" fillId="0" borderId="38" xfId="0" applyNumberFormat="1" applyFont="1" applyFill="1" applyBorder="1" applyAlignment="1">
      <alignment vertical="center"/>
    </xf>
    <xf numFmtId="215" fontId="20" fillId="0" borderId="37" xfId="0" applyNumberFormat="1" applyFont="1" applyFill="1" applyBorder="1" applyAlignment="1">
      <alignment vertical="center"/>
    </xf>
    <xf numFmtId="215" fontId="20" fillId="0" borderId="11" xfId="0" applyNumberFormat="1" applyFont="1" applyFill="1" applyBorder="1" applyAlignment="1">
      <alignment/>
    </xf>
    <xf numFmtId="215" fontId="24" fillId="0" borderId="68" xfId="0" applyNumberFormat="1" applyFont="1" applyFill="1" applyBorder="1" applyAlignment="1">
      <alignment horizontal="left"/>
    </xf>
    <xf numFmtId="215" fontId="24" fillId="0" borderId="68" xfId="0" applyNumberFormat="1" applyFont="1" applyFill="1" applyBorder="1" applyAlignment="1">
      <alignment/>
    </xf>
    <xf numFmtId="215" fontId="24" fillId="0" borderId="96" xfId="0" applyNumberFormat="1" applyFont="1" applyFill="1" applyBorder="1" applyAlignment="1">
      <alignment/>
    </xf>
    <xf numFmtId="3" fontId="24" fillId="0" borderId="96" xfId="0" applyNumberFormat="1" applyFont="1" applyBorder="1" applyAlignment="1">
      <alignment/>
    </xf>
    <xf numFmtId="0" fontId="50" fillId="0" borderId="45" xfId="0" applyFont="1" applyBorder="1" applyAlignment="1">
      <alignment horizontal="center"/>
    </xf>
    <xf numFmtId="191" fontId="50" fillId="0" borderId="45" xfId="47" applyFont="1" applyBorder="1" applyAlignment="1">
      <alignment/>
    </xf>
    <xf numFmtId="9" fontId="14" fillId="0" borderId="60" xfId="55" applyFont="1" applyBorder="1" applyAlignment="1">
      <alignment horizontal="center"/>
    </xf>
    <xf numFmtId="0" fontId="4" fillId="0" borderId="76" xfId="0" applyFont="1" applyFill="1" applyBorder="1" applyAlignment="1">
      <alignment horizontal="center" vertical="center"/>
    </xf>
    <xf numFmtId="0" fontId="1" fillId="0" borderId="37" xfId="0" applyFont="1" applyFill="1" applyBorder="1" applyAlignment="1">
      <alignment horizontal="left"/>
    </xf>
    <xf numFmtId="0" fontId="0" fillId="0" borderId="38" xfId="0" applyFont="1" applyFill="1" applyBorder="1" applyAlignment="1">
      <alignment/>
    </xf>
    <xf numFmtId="215" fontId="0" fillId="0" borderId="0" xfId="0" applyNumberFormat="1" applyFill="1" applyBorder="1" applyAlignment="1">
      <alignment/>
    </xf>
    <xf numFmtId="0" fontId="16" fillId="0" borderId="45" xfId="0" applyFont="1" applyBorder="1" applyAlignment="1">
      <alignment horizontal="center"/>
    </xf>
    <xf numFmtId="0" fontId="16" fillId="0" borderId="17" xfId="0" applyFont="1" applyBorder="1" applyAlignment="1">
      <alignment horizontal="center"/>
    </xf>
    <xf numFmtId="0" fontId="10" fillId="0" borderId="45" xfId="0" applyFont="1" applyBorder="1" applyAlignment="1">
      <alignment horizontal="center"/>
    </xf>
    <xf numFmtId="0" fontId="10" fillId="0" borderId="45" xfId="0" applyFont="1" applyBorder="1" applyAlignment="1">
      <alignment/>
    </xf>
    <xf numFmtId="191" fontId="16" fillId="0" borderId="45" xfId="47" applyFont="1" applyBorder="1" applyAlignment="1">
      <alignment/>
    </xf>
    <xf numFmtId="2" fontId="10" fillId="0" borderId="45" xfId="0" applyNumberFormat="1" applyFont="1" applyBorder="1" applyAlignment="1">
      <alignment horizontal="center"/>
    </xf>
    <xf numFmtId="49" fontId="50" fillId="0" borderId="45" xfId="0" applyNumberFormat="1" applyFont="1" applyBorder="1" applyAlignment="1">
      <alignment horizontal="left"/>
    </xf>
    <xf numFmtId="49" fontId="50" fillId="0" borderId="45" xfId="0" applyNumberFormat="1" applyFont="1" applyBorder="1" applyAlignment="1">
      <alignment/>
    </xf>
    <xf numFmtId="49" fontId="50" fillId="0" borderId="45" xfId="0" applyNumberFormat="1" applyFont="1" applyBorder="1" applyAlignment="1">
      <alignment/>
    </xf>
    <xf numFmtId="49" fontId="10" fillId="0" borderId="45" xfId="0" applyNumberFormat="1" applyFont="1" applyBorder="1" applyAlignment="1">
      <alignment horizontal="center"/>
    </xf>
    <xf numFmtId="0" fontId="10" fillId="0" borderId="45" xfId="0" applyNumberFormat="1" applyFont="1" applyBorder="1" applyAlignment="1">
      <alignment horizontal="center"/>
    </xf>
    <xf numFmtId="0" fontId="33" fillId="0" borderId="0" xfId="0" applyFont="1" applyAlignment="1">
      <alignment/>
    </xf>
    <xf numFmtId="0" fontId="31" fillId="0" borderId="0" xfId="0" applyFont="1" applyAlignment="1">
      <alignment/>
    </xf>
    <xf numFmtId="227" fontId="50" fillId="0" borderId="45" xfId="0" applyNumberFormat="1"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33" fillId="0" borderId="0" xfId="0" applyFont="1" applyAlignment="1">
      <alignment horizontal="center"/>
    </xf>
    <xf numFmtId="0" fontId="21" fillId="0" borderId="32" xfId="0" applyFont="1" applyFill="1" applyBorder="1" applyAlignment="1">
      <alignment horizontal="center"/>
    </xf>
    <xf numFmtId="0" fontId="21" fillId="0" borderId="21" xfId="0" applyFont="1" applyFill="1" applyBorder="1" applyAlignment="1">
      <alignment horizontal="center"/>
    </xf>
    <xf numFmtId="0" fontId="1" fillId="0" borderId="15" xfId="0" applyFont="1" applyFill="1" applyBorder="1" applyAlignment="1">
      <alignment horizontal="left"/>
    </xf>
    <xf numFmtId="0" fontId="1" fillId="0" borderId="16" xfId="0" applyFont="1" applyFill="1" applyBorder="1" applyAlignment="1">
      <alignment horizontal="left"/>
    </xf>
    <xf numFmtId="0" fontId="1" fillId="0" borderId="17" xfId="0" applyFont="1" applyFill="1" applyBorder="1" applyAlignment="1">
      <alignment horizontal="left"/>
    </xf>
    <xf numFmtId="0" fontId="8" fillId="0" borderId="64" xfId="0" applyFont="1" applyFill="1" applyBorder="1" applyAlignment="1">
      <alignment horizontal="center"/>
    </xf>
    <xf numFmtId="0" fontId="8" fillId="0" borderId="56" xfId="0" applyFont="1" applyFill="1" applyBorder="1" applyAlignment="1">
      <alignment horizontal="center"/>
    </xf>
    <xf numFmtId="0" fontId="11" fillId="0" borderId="32" xfId="0" applyFont="1" applyFill="1" applyBorder="1" applyAlignment="1">
      <alignment horizontal="center"/>
    </xf>
    <xf numFmtId="0" fontId="11" fillId="0" borderId="21" xfId="0" applyFont="1" applyFill="1" applyBorder="1" applyAlignment="1">
      <alignment horizontal="center"/>
    </xf>
    <xf numFmtId="0" fontId="11" fillId="0" borderId="97" xfId="54" applyFont="1" applyFill="1" applyBorder="1" applyAlignment="1">
      <alignment horizontal="center" vertical="center"/>
      <protection/>
    </xf>
    <xf numFmtId="0" fontId="11" fillId="0" borderId="20" xfId="54" applyFont="1" applyFill="1" applyBorder="1" applyAlignment="1">
      <alignment horizontal="center" vertical="center"/>
      <protection/>
    </xf>
    <xf numFmtId="0" fontId="11" fillId="0" borderId="32" xfId="54" applyFont="1" applyFill="1" applyBorder="1" applyAlignment="1">
      <alignment horizontal="center" vertical="center"/>
      <protection/>
    </xf>
    <xf numFmtId="0" fontId="11" fillId="0" borderId="21" xfId="54" applyFont="1" applyFill="1" applyBorder="1" applyAlignment="1">
      <alignment horizontal="center" vertical="center"/>
      <protection/>
    </xf>
    <xf numFmtId="0" fontId="1" fillId="0" borderId="32" xfId="0" applyFont="1" applyFill="1" applyBorder="1" applyAlignment="1">
      <alignment horizontal="center"/>
    </xf>
    <xf numFmtId="0" fontId="1" fillId="0" borderId="21" xfId="0" applyFont="1" applyFill="1" applyBorder="1" applyAlignment="1">
      <alignment horizontal="center"/>
    </xf>
    <xf numFmtId="0" fontId="5" fillId="0" borderId="0" xfId="0" applyFont="1" applyFill="1" applyBorder="1" applyAlignment="1">
      <alignment horizontal="center" vertical="center"/>
    </xf>
    <xf numFmtId="0" fontId="5"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3" xfId="0" applyFont="1" applyFill="1" applyBorder="1" applyAlignment="1">
      <alignment horizontal="center" vertical="center"/>
    </xf>
    <xf numFmtId="177" fontId="21" fillId="0" borderId="32" xfId="0" applyNumberFormat="1" applyFont="1" applyFill="1" applyBorder="1" applyAlignment="1">
      <alignment horizontal="center"/>
    </xf>
    <xf numFmtId="177" fontId="21" fillId="0" borderId="0" xfId="0" applyNumberFormat="1" applyFont="1" applyFill="1" applyBorder="1" applyAlignment="1">
      <alignment horizontal="center"/>
    </xf>
    <xf numFmtId="177" fontId="21" fillId="0" borderId="21" xfId="0" applyNumberFormat="1" applyFont="1" applyFill="1" applyBorder="1" applyAlignment="1">
      <alignment horizontal="center"/>
    </xf>
    <xf numFmtId="0" fontId="21" fillId="0" borderId="32" xfId="0" applyFont="1" applyFill="1" applyBorder="1" applyAlignment="1">
      <alignment horizontal="center" vertical="center"/>
    </xf>
    <xf numFmtId="0" fontId="21" fillId="0" borderId="21" xfId="0" applyFont="1" applyFill="1" applyBorder="1" applyAlignment="1">
      <alignment horizontal="center" vertical="center"/>
    </xf>
    <xf numFmtId="215" fontId="14" fillId="0" borderId="11" xfId="0" applyNumberFormat="1" applyFont="1" applyFill="1" applyBorder="1" applyAlignment="1">
      <alignment/>
    </xf>
    <xf numFmtId="215" fontId="14" fillId="0" borderId="38" xfId="0" applyNumberFormat="1" applyFont="1" applyFill="1" applyBorder="1" applyAlignment="1">
      <alignment/>
    </xf>
    <xf numFmtId="215" fontId="20" fillId="0" borderId="11" xfId="0" applyNumberFormat="1" applyFont="1" applyFill="1" applyBorder="1" applyAlignment="1">
      <alignment/>
    </xf>
    <xf numFmtId="215" fontId="20" fillId="0" borderId="38" xfId="0" applyNumberFormat="1" applyFont="1" applyFill="1" applyBorder="1" applyAlignment="1">
      <alignment/>
    </xf>
    <xf numFmtId="215" fontId="14" fillId="0" borderId="60" xfId="0" applyNumberFormat="1" applyFont="1" applyBorder="1" applyAlignment="1">
      <alignment/>
    </xf>
    <xf numFmtId="215" fontId="14" fillId="0" borderId="31" xfId="0" applyNumberFormat="1" applyFont="1" applyBorder="1" applyAlignment="1">
      <alignment/>
    </xf>
    <xf numFmtId="215" fontId="20" fillId="0" borderId="60" xfId="0" applyNumberFormat="1" applyFont="1" applyBorder="1" applyAlignment="1">
      <alignment/>
    </xf>
    <xf numFmtId="215" fontId="20" fillId="0" borderId="31" xfId="0" applyNumberFormat="1" applyFont="1" applyBorder="1" applyAlignment="1">
      <alignment/>
    </xf>
    <xf numFmtId="215" fontId="20" fillId="0" borderId="11" xfId="0" applyNumberFormat="1" applyFont="1" applyBorder="1" applyAlignment="1">
      <alignment/>
    </xf>
    <xf numFmtId="215" fontId="20" fillId="0" borderId="76" xfId="0" applyNumberFormat="1" applyFont="1" applyBorder="1" applyAlignment="1">
      <alignment/>
    </xf>
    <xf numFmtId="215" fontId="20" fillId="0" borderId="67" xfId="0" applyNumberFormat="1" applyFont="1" applyFill="1" applyBorder="1" applyAlignment="1">
      <alignment/>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32" fillId="0" borderId="0" xfId="0" applyFont="1" applyBorder="1" applyAlignment="1">
      <alignment horizontal="center"/>
    </xf>
    <xf numFmtId="215" fontId="14" fillId="0" borderId="67" xfId="0" applyNumberFormat="1" applyFont="1" applyFill="1" applyBorder="1" applyAlignment="1">
      <alignment/>
    </xf>
    <xf numFmtId="0" fontId="5" fillId="0" borderId="82" xfId="0" applyFont="1" applyBorder="1" applyAlignment="1">
      <alignment/>
    </xf>
    <xf numFmtId="0" fontId="5" fillId="0" borderId="0" xfId="0" applyFont="1" applyBorder="1" applyAlignment="1">
      <alignment/>
    </xf>
    <xf numFmtId="0" fontId="5" fillId="0" borderId="21" xfId="0" applyFont="1" applyBorder="1" applyAlignment="1">
      <alignment/>
    </xf>
    <xf numFmtId="0" fontId="0" fillId="0" borderId="40" xfId="0" applyFont="1" applyBorder="1" applyAlignment="1">
      <alignment horizontal="center"/>
    </xf>
    <xf numFmtId="0" fontId="0" fillId="0" borderId="39" xfId="0" applyFont="1" applyBorder="1" applyAlignment="1">
      <alignment horizontal="center"/>
    </xf>
    <xf numFmtId="0" fontId="0" fillId="0" borderId="28" xfId="0" applyFont="1" applyBorder="1" applyAlignment="1">
      <alignment horizontal="center"/>
    </xf>
    <xf numFmtId="0" fontId="0" fillId="0" borderId="40" xfId="0" applyBorder="1" applyAlignment="1">
      <alignment horizontal="center"/>
    </xf>
    <xf numFmtId="0" fontId="0" fillId="0" borderId="29" xfId="0"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98" xfId="0" applyFont="1" applyBorder="1" applyAlignment="1">
      <alignment horizontal="center"/>
    </xf>
    <xf numFmtId="215" fontId="20" fillId="0" borderId="94" xfId="0" applyNumberFormat="1" applyFont="1" applyBorder="1" applyAlignment="1">
      <alignment horizontal="center"/>
    </xf>
    <xf numFmtId="215" fontId="20" fillId="0" borderId="80" xfId="0" applyNumberFormat="1" applyFont="1" applyBorder="1" applyAlignment="1">
      <alignment horizontal="center"/>
    </xf>
    <xf numFmtId="215" fontId="20" fillId="0" borderId="81" xfId="0" applyNumberFormat="1" applyFont="1" applyBorder="1" applyAlignment="1">
      <alignment horizontal="center"/>
    </xf>
    <xf numFmtId="215" fontId="20" fillId="0" borderId="99" xfId="0" applyNumberFormat="1" applyFont="1" applyBorder="1" applyAlignment="1">
      <alignment/>
    </xf>
    <xf numFmtId="215" fontId="20" fillId="0" borderId="100" xfId="0" applyNumberFormat="1" applyFont="1" applyBorder="1" applyAlignment="1">
      <alignment/>
    </xf>
    <xf numFmtId="0" fontId="5" fillId="0" borderId="38" xfId="0" applyFont="1" applyBorder="1" applyAlignment="1">
      <alignment horizontal="left"/>
    </xf>
    <xf numFmtId="0" fontId="5" fillId="0" borderId="67" xfId="0" applyFont="1" applyBorder="1" applyAlignment="1">
      <alignment horizontal="left"/>
    </xf>
    <xf numFmtId="0" fontId="5" fillId="0" borderId="37" xfId="0" applyFont="1" applyBorder="1" applyAlignment="1">
      <alignment horizontal="left"/>
    </xf>
    <xf numFmtId="0" fontId="5" fillId="0" borderId="61" xfId="0" applyFont="1" applyBorder="1" applyAlignment="1">
      <alignment horizontal="left"/>
    </xf>
    <xf numFmtId="0" fontId="4" fillId="0" borderId="85" xfId="0" applyFont="1" applyBorder="1" applyAlignment="1">
      <alignment horizontal="left"/>
    </xf>
    <xf numFmtId="0" fontId="5" fillId="0" borderId="85" xfId="0" applyFont="1" applyBorder="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82" xfId="0" applyFont="1" applyBorder="1" applyAlignment="1">
      <alignment/>
    </xf>
    <xf numFmtId="0" fontId="4" fillId="0" borderId="0" xfId="0" applyFont="1" applyBorder="1" applyAlignment="1">
      <alignment/>
    </xf>
    <xf numFmtId="0" fontId="4" fillId="0" borderId="21" xfId="0" applyFont="1" applyBorder="1" applyAlignment="1">
      <alignment/>
    </xf>
    <xf numFmtId="0" fontId="4" fillId="0" borderId="15" xfId="0" applyFont="1" applyBorder="1" applyAlignment="1" quotePrefix="1">
      <alignment horizontal="left"/>
    </xf>
    <xf numFmtId="0" fontId="4" fillId="0" borderId="16" xfId="0" applyFont="1" applyBorder="1" applyAlignment="1">
      <alignment horizontal="left"/>
    </xf>
    <xf numFmtId="0" fontId="4" fillId="0" borderId="17" xfId="0" applyFont="1" applyBorder="1" applyAlignment="1">
      <alignment horizontal="left"/>
    </xf>
    <xf numFmtId="215" fontId="20" fillId="0" borderId="94" xfId="0" applyNumberFormat="1" applyFont="1" applyBorder="1" applyAlignment="1">
      <alignment/>
    </xf>
    <xf numFmtId="215" fontId="20" fillId="0" borderId="101" xfId="0" applyNumberFormat="1" applyFont="1" applyBorder="1" applyAlignment="1">
      <alignment/>
    </xf>
    <xf numFmtId="0" fontId="4" fillId="0" borderId="102" xfId="0" applyFont="1" applyBorder="1" applyAlignment="1" quotePrefix="1">
      <alignment/>
    </xf>
    <xf numFmtId="0" fontId="4" fillId="0" borderId="25" xfId="0" applyFont="1" applyBorder="1" applyAlignment="1">
      <alignment/>
    </xf>
    <xf numFmtId="0" fontId="4" fillId="0" borderId="103" xfId="0" applyFont="1" applyBorder="1" applyAlignment="1">
      <alignment/>
    </xf>
    <xf numFmtId="0" fontId="4" fillId="0" borderId="60" xfId="0" applyFont="1" applyBorder="1" applyAlignment="1">
      <alignment/>
    </xf>
    <xf numFmtId="0" fontId="4" fillId="0" borderId="37" xfId="0" applyFont="1" applyBorder="1" applyAlignment="1">
      <alignment/>
    </xf>
    <xf numFmtId="0" fontId="4" fillId="0" borderId="61" xfId="0" applyFont="1" applyBorder="1" applyAlignment="1">
      <alignment/>
    </xf>
    <xf numFmtId="215" fontId="14" fillId="0" borderId="57" xfId="0" applyNumberFormat="1" applyFont="1" applyBorder="1" applyAlignment="1">
      <alignment/>
    </xf>
    <xf numFmtId="215" fontId="14" fillId="0" borderId="104" xfId="0" applyNumberFormat="1" applyFont="1" applyBorder="1" applyAlignment="1">
      <alignment/>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entré" xfId="42"/>
    <cellStyle name="Commentaire" xfId="43"/>
    <cellStyle name="Dates" xfId="44"/>
    <cellStyle name="Entrée" xfId="45"/>
    <cellStyle name="Insatisfaisant" xfId="46"/>
    <cellStyle name="Comma" xfId="47"/>
    <cellStyle name="Comma [0]" xfId="48"/>
    <cellStyle name="Currency" xfId="49"/>
    <cellStyle name="Currency [0]" xfId="50"/>
    <cellStyle name="Montants" xfId="51"/>
    <cellStyle name="Neutre" xfId="52"/>
    <cellStyle name="Normal_Classeur1" xfId="53"/>
    <cellStyle name="Normal_Dclfisc" xfId="54"/>
    <cellStyle name="Percent" xfId="55"/>
    <cellStyle name="Satisfaisant" xfId="56"/>
    <cellStyle name="Somme" xfId="57"/>
    <cellStyle name="Sortie" xfId="58"/>
    <cellStyle name="Standard"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9</xdr:row>
      <xdr:rowOff>19050</xdr:rowOff>
    </xdr:from>
    <xdr:to>
      <xdr:col>5</xdr:col>
      <xdr:colOff>390525</xdr:colOff>
      <xdr:row>12</xdr:row>
      <xdr:rowOff>0</xdr:rowOff>
    </xdr:to>
    <xdr:sp>
      <xdr:nvSpPr>
        <xdr:cNvPr id="1" name="Line 12"/>
        <xdr:cNvSpPr>
          <a:spLocks/>
        </xdr:cNvSpPr>
      </xdr:nvSpPr>
      <xdr:spPr>
        <a:xfrm>
          <a:off x="4352925" y="1552575"/>
          <a:ext cx="0" cy="5715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47625</xdr:colOff>
      <xdr:row>12</xdr:row>
      <xdr:rowOff>0</xdr:rowOff>
    </xdr:from>
    <xdr:to>
      <xdr:col>5</xdr:col>
      <xdr:colOff>400050</xdr:colOff>
      <xdr:row>12</xdr:row>
      <xdr:rowOff>0</xdr:rowOff>
    </xdr:to>
    <xdr:sp>
      <xdr:nvSpPr>
        <xdr:cNvPr id="2" name="Line 14"/>
        <xdr:cNvSpPr>
          <a:spLocks/>
        </xdr:cNvSpPr>
      </xdr:nvSpPr>
      <xdr:spPr>
        <a:xfrm flipH="1">
          <a:off x="4010025" y="2124075"/>
          <a:ext cx="3619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133350</xdr:colOff>
      <xdr:row>2</xdr:row>
      <xdr:rowOff>28575</xdr:rowOff>
    </xdr:from>
    <xdr:to>
      <xdr:col>12</xdr:col>
      <xdr:colOff>85725</xdr:colOff>
      <xdr:row>10</xdr:row>
      <xdr:rowOff>28575</xdr:rowOff>
    </xdr:to>
    <xdr:sp>
      <xdr:nvSpPr>
        <xdr:cNvPr id="3" name="Rectangle 15"/>
        <xdr:cNvSpPr>
          <a:spLocks/>
        </xdr:cNvSpPr>
      </xdr:nvSpPr>
      <xdr:spPr>
        <a:xfrm>
          <a:off x="9248775" y="371475"/>
          <a:ext cx="1038225" cy="1381125"/>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eneva"/>
              <a:ea typeface="Geneva"/>
              <a:cs typeface="Geneva"/>
            </a:rPr>
            <a:t>La présente déclaration doit être déposée à la recette des impôts dans les </a:t>
          </a:r>
          <a:r>
            <a:rPr lang="en-US" cap="none" sz="900" b="1" i="0" u="none" baseline="0">
              <a:solidFill>
                <a:srgbClr val="000000"/>
              </a:solidFill>
              <a:latin typeface="Geneva"/>
              <a:ea typeface="Geneva"/>
              <a:cs typeface="Geneva"/>
            </a:rPr>
            <a:t>VINGT PREMIERS JOURS DU MOIS</a:t>
          </a:r>
        </a:p>
      </xdr:txBody>
    </xdr:sp>
    <xdr:clientData/>
  </xdr:twoCellAnchor>
  <xdr:twoCellAnchor>
    <xdr:from>
      <xdr:col>7</xdr:col>
      <xdr:colOff>0</xdr:colOff>
      <xdr:row>12</xdr:row>
      <xdr:rowOff>0</xdr:rowOff>
    </xdr:from>
    <xdr:to>
      <xdr:col>10</xdr:col>
      <xdr:colOff>295275</xdr:colOff>
      <xdr:row>12</xdr:row>
      <xdr:rowOff>19050</xdr:rowOff>
    </xdr:to>
    <xdr:sp>
      <xdr:nvSpPr>
        <xdr:cNvPr id="4" name="Rectangle 39"/>
        <xdr:cNvSpPr>
          <a:spLocks/>
        </xdr:cNvSpPr>
      </xdr:nvSpPr>
      <xdr:spPr>
        <a:xfrm>
          <a:off x="4657725" y="2124075"/>
          <a:ext cx="4114800" cy="19050"/>
        </a:xfrm>
        <a:prstGeom prst="rect">
          <a:avLst/>
        </a:prstGeom>
        <a:solidFill>
          <a:srgbClr val="FFFFFF"/>
        </a:solidFill>
        <a:ln w="9525" cmpd="sng">
          <a:noFill/>
        </a:ln>
      </xdr:spPr>
      <xdr:txBody>
        <a:bodyPr vertOverflow="clip" wrap="square" lIns="27432" tIns="22860" rIns="27432" bIns="0"/>
        <a:p>
          <a:pPr algn="ctr">
            <a:defRPr/>
          </a:pPr>
          <a:r>
            <a:rPr lang="en-US" cap="none" sz="800" b="1" i="0" u="none" baseline="0">
              <a:solidFill>
                <a:srgbClr val="000000"/>
              </a:solidFill>
              <a:latin typeface="Geneva"/>
              <a:ea typeface="Geneva"/>
              <a:cs typeface="Geneva"/>
            </a:rPr>
            <a:t>Déclaration établie par le Cabinet 
</a:t>
          </a:r>
          <a:r>
            <a:rPr lang="en-US" cap="none" sz="800" b="1" i="0" u="none" baseline="0">
              <a:solidFill>
                <a:srgbClr val="000000"/>
              </a:solidFill>
              <a:latin typeface="Geneva"/>
              <a:ea typeface="Geneva"/>
              <a:cs typeface="Geneva"/>
            </a:rPr>
            <a:t>comptable BOUHALI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26</xdr:row>
      <xdr:rowOff>47625</xdr:rowOff>
    </xdr:from>
    <xdr:to>
      <xdr:col>6</xdr:col>
      <xdr:colOff>971550</xdr:colOff>
      <xdr:row>28</xdr:row>
      <xdr:rowOff>47625</xdr:rowOff>
    </xdr:to>
    <xdr:sp>
      <xdr:nvSpPr>
        <xdr:cNvPr id="1" name="Rectangle 15"/>
        <xdr:cNvSpPr>
          <a:spLocks/>
        </xdr:cNvSpPr>
      </xdr:nvSpPr>
      <xdr:spPr>
        <a:xfrm>
          <a:off x="3819525" y="4286250"/>
          <a:ext cx="1447800" cy="3238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Geneva"/>
              <a:ea typeface="Geneva"/>
              <a:cs typeface="Geneva"/>
            </a:rPr>
            <a:t>SOCOMIB</a:t>
          </a:r>
        </a:p>
      </xdr:txBody>
    </xdr:sp>
    <xdr:clientData/>
  </xdr:twoCellAnchor>
  <xdr:twoCellAnchor>
    <xdr:from>
      <xdr:col>5</xdr:col>
      <xdr:colOff>85725</xdr:colOff>
      <xdr:row>26</xdr:row>
      <xdr:rowOff>47625</xdr:rowOff>
    </xdr:from>
    <xdr:to>
      <xdr:col>6</xdr:col>
      <xdr:colOff>971550</xdr:colOff>
      <xdr:row>28</xdr:row>
      <xdr:rowOff>47625</xdr:rowOff>
    </xdr:to>
    <xdr:sp>
      <xdr:nvSpPr>
        <xdr:cNvPr id="2" name="Rectangle 16"/>
        <xdr:cNvSpPr>
          <a:spLocks/>
        </xdr:cNvSpPr>
      </xdr:nvSpPr>
      <xdr:spPr>
        <a:xfrm>
          <a:off x="3819525" y="4286250"/>
          <a:ext cx="1447800" cy="323850"/>
        </a:xfrm>
        <a:prstGeom prst="rect">
          <a:avLst/>
        </a:prstGeom>
        <a:solidFill>
          <a:srgbClr val="FFFFFF"/>
        </a:solid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85725</xdr:colOff>
      <xdr:row>30</xdr:row>
      <xdr:rowOff>0</xdr:rowOff>
    </xdr:from>
    <xdr:to>
      <xdr:col>6</xdr:col>
      <xdr:colOff>971550</xdr:colOff>
      <xdr:row>30</xdr:row>
      <xdr:rowOff>47625</xdr:rowOff>
    </xdr:to>
    <xdr:sp>
      <xdr:nvSpPr>
        <xdr:cNvPr id="3" name="Rectangle 17"/>
        <xdr:cNvSpPr>
          <a:spLocks/>
        </xdr:cNvSpPr>
      </xdr:nvSpPr>
      <xdr:spPr>
        <a:xfrm>
          <a:off x="3819525" y="5029200"/>
          <a:ext cx="1447800" cy="476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Geneva"/>
              <a:ea typeface="Geneva"/>
              <a:cs typeface="Geneva"/>
            </a:rPr>
            <a:t>Déclaration établie par le Cabinet comptable BOUHALI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36</xdr:row>
      <xdr:rowOff>114300</xdr:rowOff>
    </xdr:from>
    <xdr:to>
      <xdr:col>6</xdr:col>
      <xdr:colOff>19050</xdr:colOff>
      <xdr:row>36</xdr:row>
      <xdr:rowOff>114300</xdr:rowOff>
    </xdr:to>
    <xdr:sp>
      <xdr:nvSpPr>
        <xdr:cNvPr id="1" name="Line 5"/>
        <xdr:cNvSpPr>
          <a:spLocks/>
        </xdr:cNvSpPr>
      </xdr:nvSpPr>
      <xdr:spPr>
        <a:xfrm>
          <a:off x="5057775" y="6315075"/>
          <a:ext cx="2190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161925</xdr:colOff>
      <xdr:row>36</xdr:row>
      <xdr:rowOff>114300</xdr:rowOff>
    </xdr:from>
    <xdr:to>
      <xdr:col>5</xdr:col>
      <xdr:colOff>161925</xdr:colOff>
      <xdr:row>38</xdr:row>
      <xdr:rowOff>133350</xdr:rowOff>
    </xdr:to>
    <xdr:sp>
      <xdr:nvSpPr>
        <xdr:cNvPr id="2" name="Line 6"/>
        <xdr:cNvSpPr>
          <a:spLocks/>
        </xdr:cNvSpPr>
      </xdr:nvSpPr>
      <xdr:spPr>
        <a:xfrm>
          <a:off x="5057775" y="6315075"/>
          <a:ext cx="0" cy="3714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38</xdr:row>
      <xdr:rowOff>133350</xdr:rowOff>
    </xdr:from>
    <xdr:to>
      <xdr:col>5</xdr:col>
      <xdr:colOff>171450</xdr:colOff>
      <xdr:row>38</xdr:row>
      <xdr:rowOff>133350</xdr:rowOff>
    </xdr:to>
    <xdr:sp>
      <xdr:nvSpPr>
        <xdr:cNvPr id="3" name="Line 7"/>
        <xdr:cNvSpPr>
          <a:spLocks/>
        </xdr:cNvSpPr>
      </xdr:nvSpPr>
      <xdr:spPr>
        <a:xfrm flipV="1">
          <a:off x="4895850" y="6686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31</xdr:row>
      <xdr:rowOff>0</xdr:rowOff>
    </xdr:from>
    <xdr:to>
      <xdr:col>12</xdr:col>
      <xdr:colOff>0</xdr:colOff>
      <xdr:row>31</xdr:row>
      <xdr:rowOff>0</xdr:rowOff>
    </xdr:to>
    <xdr:sp>
      <xdr:nvSpPr>
        <xdr:cNvPr id="4" name="Line 8"/>
        <xdr:cNvSpPr>
          <a:spLocks/>
        </xdr:cNvSpPr>
      </xdr:nvSpPr>
      <xdr:spPr>
        <a:xfrm flipV="1">
          <a:off x="9144000" y="53244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31</xdr:row>
      <xdr:rowOff>0</xdr:rowOff>
    </xdr:from>
    <xdr:to>
      <xdr:col>12</xdr:col>
      <xdr:colOff>0</xdr:colOff>
      <xdr:row>33</xdr:row>
      <xdr:rowOff>161925</xdr:rowOff>
    </xdr:to>
    <xdr:sp>
      <xdr:nvSpPr>
        <xdr:cNvPr id="5" name="Line 9"/>
        <xdr:cNvSpPr>
          <a:spLocks/>
        </xdr:cNvSpPr>
      </xdr:nvSpPr>
      <xdr:spPr>
        <a:xfrm>
          <a:off x="9144000" y="5324475"/>
          <a:ext cx="0" cy="5048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1066800</xdr:colOff>
      <xdr:row>33</xdr:row>
      <xdr:rowOff>152400</xdr:rowOff>
    </xdr:from>
    <xdr:to>
      <xdr:col>12</xdr:col>
      <xdr:colOff>0</xdr:colOff>
      <xdr:row>33</xdr:row>
      <xdr:rowOff>152400</xdr:rowOff>
    </xdr:to>
    <xdr:sp>
      <xdr:nvSpPr>
        <xdr:cNvPr id="6" name="Line 11"/>
        <xdr:cNvSpPr>
          <a:spLocks/>
        </xdr:cNvSpPr>
      </xdr:nvSpPr>
      <xdr:spPr>
        <a:xfrm flipH="1" flipV="1">
          <a:off x="9144000" y="5819775"/>
          <a:ext cx="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2114550</xdr:colOff>
      <xdr:row>42</xdr:row>
      <xdr:rowOff>0</xdr:rowOff>
    </xdr:from>
    <xdr:to>
      <xdr:col>9</xdr:col>
      <xdr:colOff>371475</xdr:colOff>
      <xdr:row>42</xdr:row>
      <xdr:rowOff>28575</xdr:rowOff>
    </xdr:to>
    <xdr:sp>
      <xdr:nvSpPr>
        <xdr:cNvPr id="7" name="Rectangle 46"/>
        <xdr:cNvSpPr>
          <a:spLocks/>
        </xdr:cNvSpPr>
      </xdr:nvSpPr>
      <xdr:spPr>
        <a:xfrm>
          <a:off x="3057525" y="7143750"/>
          <a:ext cx="4676775" cy="2857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Geneva"/>
              <a:ea typeface="Geneva"/>
              <a:cs typeface="Geneva"/>
            </a:rPr>
            <a:t>Déclaration établie par le Cabinet comptable BOUHALI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28575</xdr:rowOff>
    </xdr:from>
    <xdr:to>
      <xdr:col>6</xdr:col>
      <xdr:colOff>1181100</xdr:colOff>
      <xdr:row>111</xdr:row>
      <xdr:rowOff>9525</xdr:rowOff>
    </xdr:to>
    <xdr:sp>
      <xdr:nvSpPr>
        <xdr:cNvPr id="1" name="Rectangle 1"/>
        <xdr:cNvSpPr>
          <a:spLocks/>
        </xdr:cNvSpPr>
      </xdr:nvSpPr>
      <xdr:spPr>
        <a:xfrm>
          <a:off x="142875" y="285750"/>
          <a:ext cx="5514975" cy="17792700"/>
        </a:xfrm>
        <a:prstGeom prst="rect">
          <a:avLst/>
        </a:prstGeom>
        <a:solidFill>
          <a:srgbClr val="FFFFC0"/>
        </a:solidFill>
        <a:ln w="9525" cmpd="sng">
          <a:noFill/>
        </a:ln>
      </xdr:spPr>
      <xdr:txBody>
        <a:bodyPr vertOverflow="clip" wrap="square" lIns="27432" tIns="22860" rIns="0" bIns="0"/>
        <a:p>
          <a:pPr algn="l">
            <a:defRPr/>
          </a:pPr>
          <a:r>
            <a:rPr lang="en-US" cap="none" sz="1000" b="1" i="0" u="none" baseline="0">
              <a:solidFill>
                <a:srgbClr val="000000"/>
              </a:solidFill>
              <a:latin typeface="Geneva"/>
              <a:ea typeface="Geneva"/>
              <a:cs typeface="Geneva"/>
            </a:rPr>
            <a:t>CID - Art. 150 -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2) Les taux des retenues à la source de l'impôt sur les bénéfices des sociétés sont fixés ainsi qu'il suit : 
</a:t>
          </a:r>
          <a:r>
            <a:rPr lang="en-US" cap="none" sz="1000" b="0" i="0" u="none" baseline="0">
              <a:solidFill>
                <a:srgbClr val="000000"/>
              </a:solidFill>
              <a:latin typeface="Geneva"/>
              <a:ea typeface="Geneva"/>
              <a:cs typeface="Geneva"/>
            </a:rPr>
            <a:t>- 10% pour les revenus des créances, dépôts et cautionnement. La retenue y relative constitue un crédit d'impôt qui s'impute sur l'imposition définitive. 
</a:t>
          </a:r>
          <a:r>
            <a:rPr lang="en-US" cap="none" sz="1000" b="0" i="0" u="none" baseline="0">
              <a:solidFill>
                <a:srgbClr val="000000"/>
              </a:solidFill>
              <a:latin typeface="Geneva"/>
              <a:ea typeface="Geneva"/>
              <a:cs typeface="Geneva"/>
            </a:rPr>
            <a:t>- 30% pour les revenus provenant des bons de caisse anonymes. Ce taux revêt un caractère libératoire;
</a:t>
          </a:r>
          <a:r>
            <a:rPr lang="en-US" cap="none" sz="1000" b="0" i="0" u="none" baseline="0">
              <a:solidFill>
                <a:srgbClr val="000000"/>
              </a:solidFill>
              <a:latin typeface="Geneva"/>
              <a:ea typeface="Geneva"/>
              <a:cs typeface="Geneva"/>
            </a:rPr>
            <a:t>- 20 % pour les sommes perçues par les entreprises dans le cadre d'un contrat de management dont l'imposition est opérée par voie de retenue à la source. La retenue revêt un caractère libératoire.
</a:t>
          </a:r>
          <a:r>
            <a:rPr lang="en-US" cap="none" sz="1000" b="0" i="0" u="none" baseline="0">
              <a:solidFill>
                <a:srgbClr val="000000"/>
              </a:solidFill>
              <a:latin typeface="Geneva"/>
              <a:ea typeface="Geneva"/>
              <a:cs typeface="Geneva"/>
            </a:rPr>
            <a:t>- 18 % pour :
</a:t>
          </a:r>
          <a:r>
            <a:rPr lang="en-US" cap="none" sz="1000" b="0" i="0" u="none" baseline="0">
              <a:solidFill>
                <a:srgbClr val="000000"/>
              </a:solidFill>
              <a:latin typeface="Geneva"/>
              <a:ea typeface="Geneva"/>
              <a:cs typeface="Geneva"/>
            </a:rPr>
            <a:t>- . les sommes perçues par les entreprises étrangères n'ayant pas en Algérie d'installations professionnelles permanentes dans le cadre de marchés de prestations de services ;
</a:t>
          </a:r>
          <a:r>
            <a:rPr lang="en-US" cap="none" sz="1000" b="0" i="0" u="none" baseline="0">
              <a:solidFill>
                <a:srgbClr val="000000"/>
              </a:solidFill>
              <a:latin typeface="Geneva"/>
              <a:ea typeface="Geneva"/>
              <a:cs typeface="Geneva"/>
            </a:rPr>
            <a:t>- . les sommes payées en rémunération de prestations de toute nature fournies ou utilisées en Algérie ;
</a:t>
          </a:r>
          <a:r>
            <a:rPr lang="en-US" cap="none" sz="1000" b="0" i="0" u="none" baseline="0">
              <a:solidFill>
                <a:srgbClr val="000000"/>
              </a:solidFill>
              <a:latin typeface="Geneva"/>
              <a:ea typeface="Geneva"/>
              <a:cs typeface="Geneva"/>
            </a:rPr>
            <a:t>- . les produits versés à des inventeurs situés à l'étranger au titre, soit de la concession de licence de l'exploitation de leurs brevets, soit de la cession ou concession de marque de fabrique, procédé ou formule de fabrication.
</a:t>
          </a:r>
          <a:r>
            <a:rPr lang="en-US" cap="none" sz="1000" b="0" i="0" u="none" baseline="0">
              <a:solidFill>
                <a:srgbClr val="000000"/>
              </a:solidFill>
              <a:latin typeface="Geneva"/>
              <a:ea typeface="Geneva"/>
              <a:cs typeface="Geneva"/>
            </a:rPr>
            <a:t>- 10 % pour les sommes perçues par les sociétés étrangères de transport maritime lorsque leurs pays d'origine imposent les entreprises algériennes de transport maritime. 
</a:t>
          </a:r>
          <a:r>
            <a:rPr lang="en-US" cap="none" sz="1000" b="0" i="0" u="none" baseline="0">
              <a:solidFill>
                <a:srgbClr val="000000"/>
              </a:solidFill>
              <a:latin typeface="Geneva"/>
              <a:ea typeface="Geneva"/>
              <a:cs typeface="Geneva"/>
            </a:rPr>
            <a:t>Toutefois, dès lors que lesdits pays appliquent un taux supérieur ou inférieur, la règle de réciprocité sera appliquée.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28575</xdr:rowOff>
    </xdr:from>
    <xdr:to>
      <xdr:col>7</xdr:col>
      <xdr:colOff>857250</xdr:colOff>
      <xdr:row>52</xdr:row>
      <xdr:rowOff>47625</xdr:rowOff>
    </xdr:to>
    <xdr:sp>
      <xdr:nvSpPr>
        <xdr:cNvPr id="1" name="Rectangle 1"/>
        <xdr:cNvSpPr>
          <a:spLocks/>
        </xdr:cNvSpPr>
      </xdr:nvSpPr>
      <xdr:spPr>
        <a:xfrm>
          <a:off x="152400" y="257175"/>
          <a:ext cx="5810250" cy="8277225"/>
        </a:xfrm>
        <a:prstGeom prst="rect">
          <a:avLst/>
        </a:prstGeom>
        <a:solidFill>
          <a:srgbClr val="FFFFC0"/>
        </a:solidFill>
        <a:ln w="9525" cmpd="sng">
          <a:noFill/>
        </a:ln>
      </xdr:spPr>
      <xdr:txBody>
        <a:bodyPr vertOverflow="clip" wrap="square" lIns="27432" tIns="22860" rIns="0" bIns="0"/>
        <a:p>
          <a:pPr algn="l">
            <a:defRPr/>
          </a:pPr>
          <a:r>
            <a:rPr lang="en-US" cap="none" sz="1000" b="1" i="0" u="none" baseline="0">
              <a:solidFill>
                <a:srgbClr val="000000"/>
              </a:solidFill>
            </a:rPr>
            <a:t>CID - Art. 219 – </a:t>
          </a:r>
          <a:r>
            <a:rPr lang="en-US" cap="none" sz="1000" b="0" i="0" u="none" baseline="0">
              <a:solidFill>
                <a:srgbClr val="000000"/>
              </a:solidFill>
            </a:rPr>
            <a:t>Sous réserve des dispositions des articles 13-1, 138-1 et 221, la taxe est établie sur le total du montant des recettes professionnelles globales ou le chiffre d'affaires, hors TVA, lorsqu'il s'agit de redevables soumis à cette taxe, réalisés pendant l'année.
</a:t>
          </a:r>
          <a:r>
            <a:rPr lang="en-US" cap="none" sz="1000" b="0" i="0" u="none" baseline="0">
              <a:solidFill>
                <a:srgbClr val="000000"/>
              </a:solidFill>
            </a:rPr>
            <a:t>
</a:t>
          </a:r>
          <a:r>
            <a:rPr lang="en-US" cap="none" sz="1000" b="0" i="0" u="none" baseline="0">
              <a:solidFill>
                <a:srgbClr val="000000"/>
              </a:solidFill>
            </a:rPr>
            <a:t>Toutefois, </a:t>
          </a:r>
          <a:r>
            <a:rPr lang="en-US" cap="none" sz="1000" b="1" i="0" u="none" baseline="0">
              <a:solidFill>
                <a:srgbClr val="000000"/>
              </a:solidFill>
            </a:rPr>
            <a:t>bénéficient d'une réfaction de 30%</a:t>
          </a:r>
          <a:r>
            <a:rPr lang="en-US" cap="none" sz="1000" b="0" i="0" u="none" baseline="0">
              <a:solidFill>
                <a:srgbClr val="000000"/>
              </a:solidFill>
            </a:rPr>
            <a:t> :
</a:t>
          </a:r>
          <a:r>
            <a:rPr lang="en-US" cap="none" sz="1000" b="0" i="0" u="none" baseline="0">
              <a:solidFill>
                <a:srgbClr val="000000"/>
              </a:solidFill>
            </a:rPr>
            <a:t> le montant des opérations de ventes en gros ;
</a:t>
          </a:r>
          <a:r>
            <a:rPr lang="en-US" cap="none" sz="1000" b="0" i="0" u="none" baseline="0">
              <a:solidFill>
                <a:srgbClr val="000000"/>
              </a:solidFill>
            </a:rPr>
            <a:t> le montant des opérations de vente au détail portant sur les produits dont le prix de vente au détail comporte plus de 50% de droits indirects. 
</a:t>
          </a:r>
          <a:r>
            <a:rPr lang="en-US" cap="none" sz="1000" b="0" i="0" u="none" baseline="0">
              <a:solidFill>
                <a:srgbClr val="000000"/>
              </a:solidFill>
            </a:rPr>
            <a:t>
</a:t>
          </a:r>
          <a:r>
            <a:rPr lang="en-US" cap="none" sz="1000" b="1" i="0" u="none" baseline="0">
              <a:solidFill>
                <a:srgbClr val="000000"/>
              </a:solidFill>
            </a:rPr>
            <a:t>Bénéficient d'une réfaction de 50% :</a:t>
          </a:r>
          <a:r>
            <a:rPr lang="en-US" cap="none" sz="1000" b="0" i="0" u="none" baseline="0">
              <a:solidFill>
                <a:srgbClr val="000000"/>
              </a:solidFill>
            </a:rPr>
            <a:t>
</a:t>
          </a:r>
          <a:r>
            <a:rPr lang="en-US" cap="none" sz="1000" b="0" i="0" u="none" baseline="0">
              <a:solidFill>
                <a:srgbClr val="000000"/>
              </a:solidFill>
            </a:rPr>
            <a:t> le montant des opérations de vente en gros portant sur les produits dont le prix de vente au détail comporte plus de 50% de droits indirects ;
</a:t>
          </a:r>
          <a:r>
            <a:rPr lang="en-US" cap="none" sz="1000" b="0" i="0" u="none" baseline="0">
              <a:solidFill>
                <a:srgbClr val="000000"/>
              </a:solidFill>
            </a:rPr>
            <a:t> le montant des opérations de vente au détail portant sur le médicament à la double condition : 
</a:t>
          </a:r>
          <a:r>
            <a:rPr lang="en-US" cap="none" sz="1000" b="0" i="0" u="none" baseline="0">
              <a:solidFill>
                <a:srgbClr val="000000"/>
              </a:solidFill>
            </a:rPr>
            <a:t>. d’être classé bien stratégique tel que défini par le décret exécutif n° 96-31 du 15 janvier 1996 ;
</a:t>
          </a:r>
          <a:r>
            <a:rPr lang="en-US" cap="none" sz="1000" b="0" i="0" u="none" baseline="0">
              <a:solidFill>
                <a:srgbClr val="000000"/>
              </a:solidFill>
            </a:rPr>
            <a:t>. et que la marge de vente au détail soit située entre 10% et 30%.
</a:t>
          </a:r>
          <a:r>
            <a:rPr lang="en-US" cap="none" sz="1000" b="0" i="0" u="none" baseline="0">
              <a:solidFill>
                <a:srgbClr val="000000"/>
              </a:solidFill>
            </a:rPr>
            <a:t>
</a:t>
          </a:r>
          <a:r>
            <a:rPr lang="en-US" cap="none" sz="1000" b="1" i="0" u="none" baseline="0">
              <a:solidFill>
                <a:srgbClr val="000000"/>
              </a:solidFill>
            </a:rPr>
            <a:t>Bénéficient d'une réfaction de 75% :
</a:t>
          </a:r>
          <a:r>
            <a:rPr lang="en-US" cap="none" sz="1000" b="0" i="0" u="none" baseline="0">
              <a:solidFill>
                <a:srgbClr val="000000"/>
              </a:solidFill>
            </a:rPr>
            <a:t>le montant des opérations de vente au détail de l'essence super et normale et du gas-oil.
</a:t>
          </a:r>
          <a:r>
            <a:rPr lang="en-US" cap="none" sz="1000" b="0" i="0" u="none" baseline="0">
              <a:solidFill>
                <a:srgbClr val="000000"/>
              </a:solidFill>
            </a:rPr>
            <a:t>
</a:t>
          </a:r>
          <a:r>
            <a:rPr lang="en-US" cap="none" sz="1000" b="0" i="0" u="none" baseline="0">
              <a:solidFill>
                <a:srgbClr val="000000"/>
              </a:solidFill>
            </a:rPr>
            <a:t>Sont considérées comme ventes en gros, les ventes faites par les producteurs ou les commerçants grossistes soit à des commerçants en vue de la revente, soit dans les mêmes conditions de prix et de quantité, à des entreprises publiques ou privées, exploitations ou collectivités territoriales ou administrations publiques. 
</a:t>
          </a:r>
          <a:r>
            <a:rPr lang="en-US" cap="none" sz="1000" b="0" i="0" u="none" baseline="0">
              <a:solidFill>
                <a:srgbClr val="000000"/>
              </a:solidFill>
            </a:rPr>
            <a:t>
</a:t>
          </a:r>
          <a:r>
            <a:rPr lang="en-US" cap="none" sz="1000" b="0" i="0" u="none" baseline="0">
              <a:solidFill>
                <a:srgbClr val="000000"/>
              </a:solidFill>
            </a:rPr>
            <a:t>Le bénéfice des réfactions ci-dessus n'est pas cumulable.
</a:t>
          </a:r>
          <a:r>
            <a:rPr lang="en-US" cap="none" sz="1000" b="0" i="0" u="none" baseline="0">
              <a:solidFill>
                <a:srgbClr val="000000"/>
              </a:solidFill>
            </a:rPr>
            <a:t>
</a:t>
          </a:r>
          <a:r>
            <a:rPr lang="en-US" cap="none" sz="1000" b="1" i="0" u="none" baseline="0">
              <a:solidFill>
                <a:srgbClr val="000000"/>
              </a:solidFill>
            </a:rPr>
            <a:t>Une réduction de 25%</a:t>
          </a:r>
          <a:r>
            <a:rPr lang="en-US" cap="none" sz="1000" b="0" i="0" u="none" baseline="0">
              <a:solidFill>
                <a:srgbClr val="000000"/>
              </a:solidFill>
            </a:rPr>
            <a:t> du chiffre d'affaires imposable est accordée aux commerçants détaillants ayant la qualité de membre de l'Armée de Libération Nationale ou de l'Organisation Civile du Front de Libération Nationale et les veuves de chouhada.
</a:t>
          </a:r>
          <a:r>
            <a:rPr lang="en-US" cap="none" sz="1000" b="0" i="0" u="none" baseline="0">
              <a:solidFill>
                <a:srgbClr val="000000"/>
              </a:solidFill>
            </a:rPr>
            <a:t>Toutefois, cette réduction, applicable seulement pour les deux premières années d'activité, ne peut bénéficier aux contribuables soumis au régime d'imposition d'après le bénéfice réel.
</a:t>
          </a:r>
          <a:r>
            <a:rPr lang="en-US" cap="none" sz="1000" b="0" i="0" u="none" baseline="0">
              <a:solidFill>
                <a:srgbClr val="000000"/>
              </a:solidFill>
            </a:rPr>
            <a:t>
</a:t>
          </a:r>
          <a:r>
            <a:rPr lang="en-US" cap="none" sz="1000" b="0" i="0" u="none" baseline="0">
              <a:solidFill>
                <a:srgbClr val="000000"/>
              </a:solidFill>
            </a:rPr>
            <a:t>Art. 219 bis – </a:t>
          </a:r>
          <a:r>
            <a:rPr lang="en-US" cap="none" sz="1000" b="1" i="0" u="none" baseline="0">
              <a:solidFill>
                <a:srgbClr val="000000"/>
              </a:solidFill>
            </a:rPr>
            <a:t>Une réfaction de 50%</a:t>
          </a:r>
          <a:r>
            <a:rPr lang="en-US" cap="none" sz="1000" b="0" i="0" u="none" baseline="0">
              <a:solidFill>
                <a:srgbClr val="000000"/>
              </a:solidFill>
            </a:rPr>
            <a:t> sur le chiffre d'affaires soumis à la TAP est accordée aux opérations réalisées entre les sociétés membres du groupe définies à l'article 138 bis.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50\2020\G50%2012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isie-client"/>
      <sheetName val="Saisie-chiffres"/>
      <sheetName val="Recap-TVA"/>
      <sheetName val="G.50-1"/>
      <sheetName val="G.50-2"/>
      <sheetName val="G.50-3"/>
      <sheetName val="Feuil1"/>
      <sheetName val="m_div"/>
      <sheetName val="Rs"/>
      <sheetName val="Ref"/>
    </sheetNames>
    <sheetDataSet>
      <sheetData sheetId="1">
        <row r="74">
          <cell r="D74" t="str">
            <v>Timbre de quittances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1"/>
  <sheetViews>
    <sheetView tabSelected="1" zoomScalePageLayoutView="0" workbookViewId="0" topLeftCell="A1">
      <selection activeCell="E19" sqref="E19"/>
    </sheetView>
  </sheetViews>
  <sheetFormatPr defaultColWidth="11.00390625" defaultRowHeight="12.75"/>
  <cols>
    <col min="1" max="1" width="17.75390625" style="0" customWidth="1"/>
    <col min="2" max="2" width="22.625" style="0" customWidth="1"/>
    <col min="3" max="4" width="13.625" style="0" customWidth="1"/>
    <col min="5" max="5" width="18.25390625" style="0" customWidth="1"/>
    <col min="6" max="6" width="11.25390625" style="0" customWidth="1"/>
    <col min="7" max="7" width="11.75390625" style="0" customWidth="1"/>
    <col min="8" max="8" width="6.25390625" style="0" customWidth="1"/>
    <col min="9" max="9" width="1.25" style="0" customWidth="1"/>
  </cols>
  <sheetData>
    <row r="1" spans="1:8" s="242" customFormat="1" ht="16.5">
      <c r="A1" s="388" t="s">
        <v>232</v>
      </c>
      <c r="B1" s="387"/>
      <c r="E1" s="242" t="s">
        <v>167</v>
      </c>
      <c r="F1" s="393"/>
      <c r="G1" s="393"/>
      <c r="H1" s="355"/>
    </row>
    <row r="2" spans="1:8" s="242" customFormat="1" ht="16.5">
      <c r="A2" s="242" t="s">
        <v>231</v>
      </c>
      <c r="E2" s="242" t="s">
        <v>212</v>
      </c>
      <c r="F2" s="393"/>
      <c r="G2" s="393"/>
      <c r="H2" s="356"/>
    </row>
    <row r="3" spans="1:4" s="242" customFormat="1" ht="16.5">
      <c r="A3" s="344"/>
      <c r="C3" s="344" t="s">
        <v>240</v>
      </c>
      <c r="D3" s="344"/>
    </row>
    <row r="4" spans="3:4" ht="18.75">
      <c r="C4" s="241" t="s">
        <v>239</v>
      </c>
      <c r="D4" s="241"/>
    </row>
    <row r="6" spans="1:8" s="243" customFormat="1" ht="12.75">
      <c r="A6" s="377" t="s">
        <v>236</v>
      </c>
      <c r="B6" s="377" t="s">
        <v>235</v>
      </c>
      <c r="C6" s="376" t="s">
        <v>51</v>
      </c>
      <c r="D6" s="376" t="s">
        <v>168</v>
      </c>
      <c r="E6" s="376" t="s">
        <v>238</v>
      </c>
      <c r="F6" s="376" t="s">
        <v>237</v>
      </c>
      <c r="G6" s="376" t="s">
        <v>169</v>
      </c>
      <c r="H6" s="376" t="s">
        <v>170</v>
      </c>
    </row>
    <row r="7" spans="1:8" s="244" customFormat="1" ht="12.75">
      <c r="A7" s="381"/>
      <c r="B7" s="382"/>
      <c r="C7" s="383"/>
      <c r="D7" s="383"/>
      <c r="E7" s="389"/>
      <c r="F7" s="369"/>
      <c r="G7" s="369"/>
      <c r="H7" s="370">
        <f>G7*19/100</f>
        <v>0</v>
      </c>
    </row>
    <row r="8" spans="1:8" s="244" customFormat="1" ht="12.75">
      <c r="A8" s="381"/>
      <c r="B8" s="382"/>
      <c r="C8" s="383"/>
      <c r="D8" s="383"/>
      <c r="E8" s="389"/>
      <c r="F8" s="369"/>
      <c r="G8" s="369"/>
      <c r="H8" s="370">
        <f>G8*19/100</f>
        <v>0</v>
      </c>
    </row>
    <row r="9" spans="1:8" s="244" customFormat="1" ht="12.75">
      <c r="A9" s="381"/>
      <c r="B9" s="384"/>
      <c r="C9" s="384"/>
      <c r="D9" s="384"/>
      <c r="E9" s="389"/>
      <c r="F9" s="369"/>
      <c r="G9" s="369"/>
      <c r="H9" s="370">
        <f>G9*19/100</f>
        <v>0</v>
      </c>
    </row>
    <row r="10" spans="1:8" s="244" customFormat="1" ht="12.75">
      <c r="A10" s="381"/>
      <c r="B10" s="385"/>
      <c r="C10" s="385"/>
      <c r="D10" s="385"/>
      <c r="E10" s="386"/>
      <c r="F10" s="378"/>
      <c r="G10" s="378"/>
      <c r="H10" s="370">
        <f>G10*19/100</f>
        <v>0</v>
      </c>
    </row>
    <row r="11" spans="1:8" s="244" customFormat="1" ht="12.75">
      <c r="A11" s="379"/>
      <c r="B11" s="379"/>
      <c r="C11" s="390" t="s">
        <v>205</v>
      </c>
      <c r="D11" s="391"/>
      <c r="E11" s="392"/>
      <c r="F11" s="377"/>
      <c r="G11" s="377"/>
      <c r="H11" s="380">
        <f>+H7+H8+H9+H10</f>
        <v>0</v>
      </c>
    </row>
  </sheetData>
  <sheetProtection/>
  <mergeCells count="3">
    <mergeCell ref="C11:E11"/>
    <mergeCell ref="F1:G1"/>
    <mergeCell ref="F2:G2"/>
  </mergeCells>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Feuil12"/>
  <dimension ref="A1:P43"/>
  <sheetViews>
    <sheetView showGridLines="0" zoomScalePageLayoutView="0" workbookViewId="0" topLeftCell="A1">
      <pane ySplit="1" topLeftCell="A2" activePane="bottomLeft" state="frozen"/>
      <selection pane="topLeft" activeCell="D1" sqref="D1"/>
      <selection pane="bottomLeft" activeCell="K39" sqref="K39"/>
    </sheetView>
  </sheetViews>
  <sheetFormatPr defaultColWidth="11.00390625" defaultRowHeight="12.75"/>
  <cols>
    <col min="1" max="1" width="7.75390625" style="2" customWidth="1"/>
    <col min="2" max="2" width="8.375" style="2" customWidth="1"/>
    <col min="3" max="3" width="17.00390625" style="2" customWidth="1"/>
    <col min="4" max="4" width="8.00390625" style="2" customWidth="1"/>
    <col min="5" max="5" width="10.875" style="2" customWidth="1"/>
    <col min="6" max="6" width="7.125" style="2" customWidth="1"/>
    <col min="7" max="7" width="2.00390625" style="2" customWidth="1"/>
    <col min="8" max="8" width="13.375" style="2" customWidth="1"/>
    <col min="9" max="9" width="20.00390625" style="2" customWidth="1"/>
    <col min="10" max="10" width="16.75390625" style="2" customWidth="1"/>
    <col min="11" max="11" width="8.375" style="2" customWidth="1"/>
    <col min="12" max="12" width="14.25390625" style="2" customWidth="1"/>
    <col min="13" max="13" width="2.875" style="2" customWidth="1"/>
    <col min="14" max="14" width="5.875" style="2" customWidth="1"/>
    <col min="15" max="15" width="11.375" style="2" customWidth="1"/>
    <col min="16" max="16" width="16.00390625" style="2" customWidth="1"/>
    <col min="17" max="16384" width="11.375" style="2" customWidth="1"/>
  </cols>
  <sheetData>
    <row r="1" spans="9:13" ht="13.5" customHeight="1">
      <c r="I1" s="27"/>
      <c r="J1" s="27"/>
      <c r="K1" s="27"/>
      <c r="M1" s="27"/>
    </row>
    <row r="2" spans="9:13" ht="13.5" customHeight="1" thickBot="1">
      <c r="I2" s="27"/>
      <c r="J2" s="27"/>
      <c r="K2" s="27"/>
      <c r="L2" s="345" t="s">
        <v>234</v>
      </c>
      <c r="M2" s="27"/>
    </row>
    <row r="3" spans="1:11" ht="14.25" customHeight="1">
      <c r="A3" s="63" t="s">
        <v>54</v>
      </c>
      <c r="B3" s="28"/>
      <c r="C3" s="29"/>
      <c r="D3" s="30" t="s">
        <v>206</v>
      </c>
      <c r="E3" s="31">
        <v>2020</v>
      </c>
      <c r="F3" s="32"/>
      <c r="H3" s="33" t="s">
        <v>211</v>
      </c>
      <c r="I3" s="34"/>
      <c r="J3" s="34"/>
      <c r="K3" s="35"/>
    </row>
    <row r="4" spans="2:11" ht="12.75" customHeight="1">
      <c r="B4" s="259" t="s">
        <v>209</v>
      </c>
      <c r="C4" s="36"/>
      <c r="D4" s="37"/>
      <c r="E4" s="373" t="s">
        <v>229</v>
      </c>
      <c r="F4" s="38"/>
      <c r="H4" s="39" t="s">
        <v>55</v>
      </c>
      <c r="I4" s="40"/>
      <c r="J4" s="40"/>
      <c r="K4" s="41"/>
    </row>
    <row r="5" spans="1:11" ht="12.75" customHeight="1" thickBot="1">
      <c r="A5" s="1" t="s">
        <v>98</v>
      </c>
      <c r="B5" s="353"/>
      <c r="C5" s="42"/>
      <c r="D5" s="351" t="s">
        <v>97</v>
      </c>
      <c r="E5" s="352" t="s">
        <v>96</v>
      </c>
      <c r="F5" s="43"/>
      <c r="H5" s="44" t="s">
        <v>56</v>
      </c>
      <c r="I5" s="45"/>
      <c r="J5" s="45"/>
      <c r="K5" s="46"/>
    </row>
    <row r="6" spans="2:6" ht="12.75" customHeight="1" thickBot="1">
      <c r="B6" s="258" t="s">
        <v>208</v>
      </c>
      <c r="C6" s="29"/>
      <c r="D6" s="47" t="s">
        <v>99</v>
      </c>
      <c r="E6" s="48" t="s">
        <v>230</v>
      </c>
      <c r="F6" s="49"/>
    </row>
    <row r="7" spans="1:11" ht="15.75" customHeight="1" thickBot="1">
      <c r="A7" s="2" t="s">
        <v>210</v>
      </c>
      <c r="B7" s="353"/>
      <c r="C7" s="29"/>
      <c r="H7" s="257" t="s">
        <v>228</v>
      </c>
      <c r="I7" s="346"/>
      <c r="J7" s="50"/>
      <c r="K7" s="51"/>
    </row>
    <row r="8" spans="2:16" ht="12.75" customHeight="1">
      <c r="B8" s="258" t="s">
        <v>207</v>
      </c>
      <c r="C8" s="29"/>
      <c r="D8" s="52" t="s">
        <v>60</v>
      </c>
      <c r="E8" s="53"/>
      <c r="F8" s="54"/>
      <c r="H8" s="55"/>
      <c r="I8" s="56"/>
      <c r="J8" s="56"/>
      <c r="K8" s="57"/>
      <c r="O8" s="42"/>
      <c r="P8" s="42"/>
    </row>
    <row r="9" spans="1:16" ht="12.75" customHeight="1" thickBot="1">
      <c r="A9" s="2" t="s">
        <v>210</v>
      </c>
      <c r="B9" s="354"/>
      <c r="C9" s="42"/>
      <c r="D9" s="58" t="s">
        <v>61</v>
      </c>
      <c r="E9" s="59"/>
      <c r="F9" s="60"/>
      <c r="H9" s="61" t="s">
        <v>179</v>
      </c>
      <c r="I9" s="62"/>
      <c r="J9" s="62"/>
      <c r="K9" s="57"/>
      <c r="O9" s="42"/>
      <c r="P9" s="42"/>
    </row>
    <row r="10" spans="1:16" ht="15" customHeight="1">
      <c r="A10" s="63" t="s">
        <v>181</v>
      </c>
      <c r="B10" s="354"/>
      <c r="H10" s="61" t="s">
        <v>180</v>
      </c>
      <c r="I10" s="374"/>
      <c r="J10" s="62"/>
      <c r="K10" s="57"/>
      <c r="O10" s="42"/>
      <c r="P10" s="42"/>
    </row>
    <row r="11" spans="1:12" ht="17.25" customHeight="1">
      <c r="A11" s="64"/>
      <c r="B11" s="66"/>
      <c r="C11" s="67"/>
      <c r="D11" s="65" t="s">
        <v>172</v>
      </c>
      <c r="H11" s="87"/>
      <c r="I11" s="375"/>
      <c r="J11" s="27"/>
      <c r="K11" s="57"/>
      <c r="L11" s="256" t="s">
        <v>178</v>
      </c>
    </row>
    <row r="12" spans="1:12" ht="14.25">
      <c r="A12" s="64"/>
      <c r="B12" s="66"/>
      <c r="C12" s="67"/>
      <c r="D12" s="65" t="s">
        <v>95</v>
      </c>
      <c r="H12" s="396" t="s">
        <v>233</v>
      </c>
      <c r="I12" s="397"/>
      <c r="J12" s="397"/>
      <c r="K12" s="398"/>
      <c r="L12" s="68"/>
    </row>
    <row r="13" ht="5.25" customHeight="1" thickBot="1"/>
    <row r="14" spans="1:13" ht="12.75">
      <c r="A14" s="69" t="s">
        <v>7</v>
      </c>
      <c r="B14" s="70"/>
      <c r="C14" s="251" t="s">
        <v>8</v>
      </c>
      <c r="D14" s="71"/>
      <c r="E14" s="252" t="s">
        <v>216</v>
      </c>
      <c r="F14" s="72"/>
      <c r="G14" s="72"/>
      <c r="H14" s="73"/>
      <c r="I14" s="399" t="s">
        <v>9</v>
      </c>
      <c r="J14" s="400"/>
      <c r="K14" s="74" t="s">
        <v>11</v>
      </c>
      <c r="L14" s="75" t="s">
        <v>12</v>
      </c>
      <c r="M14" s="76"/>
    </row>
    <row r="15" spans="1:13" ht="12.75">
      <c r="A15" s="77" t="s">
        <v>59</v>
      </c>
      <c r="B15" s="78"/>
      <c r="C15" s="79"/>
      <c r="D15" s="79"/>
      <c r="E15" s="80"/>
      <c r="F15" s="80"/>
      <c r="G15" s="80"/>
      <c r="H15" s="81"/>
      <c r="I15" s="82" t="s">
        <v>3</v>
      </c>
      <c r="J15" s="83" t="s">
        <v>10</v>
      </c>
      <c r="K15" s="84"/>
      <c r="L15" s="85" t="s">
        <v>176</v>
      </c>
      <c r="M15" s="86"/>
    </row>
    <row r="16" spans="1:13" ht="14.25" customHeight="1">
      <c r="A16" s="403" t="s">
        <v>2</v>
      </c>
      <c r="B16" s="404"/>
      <c r="C16" s="249" t="s">
        <v>160</v>
      </c>
      <c r="D16" s="209" t="s">
        <v>63</v>
      </c>
      <c r="E16" s="210"/>
      <c r="F16" s="210"/>
      <c r="G16" s="210"/>
      <c r="H16" s="211">
        <v>0.5</v>
      </c>
      <c r="I16" s="212"/>
      <c r="J16" s="213">
        <f>ROUNDDOWN(H16*I16,0)</f>
        <v>0</v>
      </c>
      <c r="K16" s="245">
        <v>0.02</v>
      </c>
      <c r="L16" s="215">
        <f>ROUNDDOWN(J16*K16,0)</f>
        <v>0</v>
      </c>
      <c r="M16" s="216"/>
    </row>
    <row r="17" spans="1:13" ht="12.75" customHeight="1">
      <c r="A17" s="405"/>
      <c r="B17" s="406"/>
      <c r="C17" s="249" t="s">
        <v>146</v>
      </c>
      <c r="D17" s="209" t="s">
        <v>63</v>
      </c>
      <c r="E17" s="210"/>
      <c r="F17" s="210"/>
      <c r="G17" s="210"/>
      <c r="H17" s="211">
        <v>0.3</v>
      </c>
      <c r="I17" s="212"/>
      <c r="J17" s="213">
        <f>ROUNDDOWN((1-H17)*I17,0)</f>
        <v>0</v>
      </c>
      <c r="K17" s="245">
        <v>0.02</v>
      </c>
      <c r="L17" s="215">
        <f>ROUNDDOWN(J17*K17,0)</f>
        <v>0</v>
      </c>
      <c r="M17" s="216"/>
    </row>
    <row r="18" spans="1:13" ht="12.75" customHeight="1">
      <c r="A18" s="405"/>
      <c r="B18" s="406"/>
      <c r="C18" s="249" t="s">
        <v>147</v>
      </c>
      <c r="D18" s="209" t="s">
        <v>64</v>
      </c>
      <c r="E18" s="210"/>
      <c r="F18" s="210"/>
      <c r="G18" s="210"/>
      <c r="H18" s="217"/>
      <c r="I18" s="358"/>
      <c r="J18" s="359"/>
      <c r="K18" s="245">
        <v>0.02</v>
      </c>
      <c r="L18" s="215">
        <f>I18*0.02</f>
        <v>0</v>
      </c>
      <c r="M18" s="216"/>
    </row>
    <row r="19" spans="1:13" ht="12.75" customHeight="1">
      <c r="A19" s="405"/>
      <c r="B19" s="406"/>
      <c r="C19" s="249" t="s">
        <v>148</v>
      </c>
      <c r="D19" s="209" t="s">
        <v>65</v>
      </c>
      <c r="E19" s="210"/>
      <c r="F19" s="210"/>
      <c r="G19" s="210"/>
      <c r="H19" s="217"/>
      <c r="I19" s="212"/>
      <c r="J19" s="213">
        <v>0</v>
      </c>
      <c r="K19" s="245">
        <v>0</v>
      </c>
      <c r="L19" s="215">
        <f>ROUNDDOWN(J19*K19,0)</f>
        <v>0</v>
      </c>
      <c r="M19" s="216"/>
    </row>
    <row r="20" spans="1:13" ht="14.25" customHeight="1">
      <c r="A20" s="405"/>
      <c r="B20" s="406"/>
      <c r="C20" s="249" t="s">
        <v>149</v>
      </c>
      <c r="D20" s="210" t="s">
        <v>192</v>
      </c>
      <c r="E20" s="210"/>
      <c r="F20" s="210"/>
      <c r="G20" s="210"/>
      <c r="H20" s="217"/>
      <c r="I20" s="212"/>
      <c r="J20" s="213"/>
      <c r="K20" s="245">
        <v>0.02</v>
      </c>
      <c r="L20" s="215">
        <f>ROUNDDOWN(J20*K20,0)</f>
        <v>0</v>
      </c>
      <c r="M20" s="216"/>
    </row>
    <row r="21" spans="1:13" ht="12.75" customHeight="1">
      <c r="A21" s="405"/>
      <c r="B21" s="406"/>
      <c r="C21" s="208"/>
      <c r="D21" s="233"/>
      <c r="E21" s="210"/>
      <c r="F21" s="210"/>
      <c r="G21" s="210"/>
      <c r="H21" s="217"/>
      <c r="I21" s="212"/>
      <c r="J21" s="213"/>
      <c r="K21" s="214"/>
      <c r="L21" s="215"/>
      <c r="M21" s="216"/>
    </row>
    <row r="22" spans="1:13" ht="12.75" customHeight="1" hidden="1">
      <c r="A22" s="206"/>
      <c r="B22" s="207"/>
      <c r="C22" s="208"/>
      <c r="D22" s="209"/>
      <c r="E22" s="210"/>
      <c r="F22" s="210"/>
      <c r="G22" s="210"/>
      <c r="H22" s="217"/>
      <c r="I22" s="212"/>
      <c r="J22" s="213"/>
      <c r="K22" s="214"/>
      <c r="L22" s="215"/>
      <c r="M22" s="216"/>
    </row>
    <row r="23" spans="1:13" ht="14.25" customHeight="1" thickBot="1">
      <c r="A23" s="218">
        <v>1</v>
      </c>
      <c r="B23" s="219"/>
      <c r="C23" s="220"/>
      <c r="D23" s="221"/>
      <c r="E23" s="221"/>
      <c r="F23" s="221" t="s">
        <v>1</v>
      </c>
      <c r="G23" s="222"/>
      <c r="H23" s="223"/>
      <c r="I23" s="360">
        <f>SUM(I16:I22)</f>
        <v>0</v>
      </c>
      <c r="J23" s="361">
        <f>SUM(J16:J22)</f>
        <v>0</v>
      </c>
      <c r="K23" s="225"/>
      <c r="L23" s="224">
        <f>SUM(L16:L22)</f>
        <v>0</v>
      </c>
      <c r="M23" s="218">
        <f>A23</f>
        <v>1</v>
      </c>
    </row>
    <row r="24" spans="3:12" ht="6" customHeight="1" thickBot="1">
      <c r="C24" s="94"/>
      <c r="L24" s="95"/>
    </row>
    <row r="25" spans="1:13" ht="12.75" customHeight="1">
      <c r="A25" s="96"/>
      <c r="B25" s="97"/>
      <c r="C25" s="98"/>
      <c r="D25" s="99" t="s">
        <v>175</v>
      </c>
      <c r="E25" s="100"/>
      <c r="F25" s="101"/>
      <c r="G25" s="253" t="s">
        <v>174</v>
      </c>
      <c r="H25" s="102"/>
      <c r="I25" s="102"/>
      <c r="J25" s="102"/>
      <c r="K25" s="102"/>
      <c r="L25" s="246" t="s">
        <v>177</v>
      </c>
      <c r="M25" s="76"/>
    </row>
    <row r="26" spans="1:13" ht="12.75" customHeight="1">
      <c r="A26" s="401" t="s">
        <v>100</v>
      </c>
      <c r="B26" s="402"/>
      <c r="C26" s="250" t="s">
        <v>150</v>
      </c>
      <c r="D26" s="103" t="e">
        <f>IF(#REF!,(IF(#REF!=1,1&amp;"° Acompte provisionnel",IF(#REF!=4&amp;"°",2,IF(#REF!=7,3&amp;"° Acompte provisionnel",IF(#REF!=10,4&amp;"°","  ° Acompte provisionnel"))))),"")</f>
        <v>#REF!</v>
      </c>
      <c r="E26" s="104"/>
      <c r="F26" s="105"/>
      <c r="G26" s="205"/>
      <c r="H26" s="106"/>
      <c r="I26" s="106"/>
      <c r="J26" s="106"/>
      <c r="K26" s="107"/>
      <c r="L26" s="89"/>
      <c r="M26" s="86"/>
    </row>
    <row r="27" spans="1:13" ht="12.75" customHeight="1">
      <c r="A27" s="87"/>
      <c r="B27" s="27"/>
      <c r="C27" s="250" t="s">
        <v>151</v>
      </c>
      <c r="D27" s="108" t="s">
        <v>116</v>
      </c>
      <c r="E27" s="109"/>
      <c r="F27" s="110"/>
      <c r="G27" s="111"/>
      <c r="H27" s="112"/>
      <c r="I27" s="112"/>
      <c r="J27" s="112"/>
      <c r="K27" s="113"/>
      <c r="L27" s="89"/>
      <c r="M27" s="90"/>
    </row>
    <row r="28" spans="1:13" ht="14.25" customHeight="1" thickBot="1">
      <c r="A28" s="91">
        <v>2</v>
      </c>
      <c r="B28" s="114"/>
      <c r="C28" s="92"/>
      <c r="D28" s="115"/>
      <c r="E28" s="114"/>
      <c r="F28" s="116"/>
      <c r="G28" s="115"/>
      <c r="H28" s="114"/>
      <c r="I28" s="114"/>
      <c r="J28" s="117"/>
      <c r="K28" s="347" t="s">
        <v>213</v>
      </c>
      <c r="L28" s="93">
        <f>SUM(L26:L27)</f>
        <v>0</v>
      </c>
      <c r="M28" s="350">
        <v>2</v>
      </c>
    </row>
    <row r="29" spans="1:13" ht="6" customHeight="1" thickBot="1">
      <c r="A29" s="118"/>
      <c r="B29" s="27"/>
      <c r="C29" s="119"/>
      <c r="D29" s="27"/>
      <c r="E29" s="27"/>
      <c r="F29" s="27"/>
      <c r="G29" s="27"/>
      <c r="H29" s="27"/>
      <c r="I29" s="27"/>
      <c r="J29" s="120"/>
      <c r="K29" s="27"/>
      <c r="L29" s="27"/>
      <c r="M29" s="27"/>
    </row>
    <row r="30" spans="1:13" s="27" customFormat="1" ht="13.5" customHeight="1">
      <c r="A30" s="96"/>
      <c r="B30" s="97"/>
      <c r="C30" s="98"/>
      <c r="D30" s="121" t="s">
        <v>171</v>
      </c>
      <c r="E30" s="122"/>
      <c r="F30" s="122"/>
      <c r="G30" s="102"/>
      <c r="H30" s="102"/>
      <c r="I30" s="123"/>
      <c r="J30" s="247" t="s">
        <v>57</v>
      </c>
      <c r="K30" s="247" t="s">
        <v>11</v>
      </c>
      <c r="L30" s="246" t="s">
        <v>177</v>
      </c>
      <c r="M30" s="76"/>
    </row>
    <row r="31" spans="1:13" ht="15.75">
      <c r="A31" s="401" t="s">
        <v>5</v>
      </c>
      <c r="B31" s="402"/>
      <c r="C31" s="250" t="s">
        <v>152</v>
      </c>
      <c r="D31" s="124" t="s">
        <v>52</v>
      </c>
      <c r="E31" s="125"/>
      <c r="F31" s="125"/>
      <c r="G31" s="106"/>
      <c r="H31" s="106"/>
      <c r="I31" s="107"/>
      <c r="J31" s="126"/>
      <c r="K31" s="127">
        <v>0.02</v>
      </c>
      <c r="L31" s="89">
        <f>ROUNDDOWN(J31*K31,0)</f>
        <v>0</v>
      </c>
      <c r="M31" s="86"/>
    </row>
    <row r="32" spans="1:13" ht="13.5" customHeight="1">
      <c r="A32" s="87"/>
      <c r="B32" s="27"/>
      <c r="C32" s="250"/>
      <c r="D32" s="128"/>
      <c r="E32" s="112"/>
      <c r="F32" s="112"/>
      <c r="G32" s="112"/>
      <c r="H32" s="112"/>
      <c r="I32" s="113"/>
      <c r="J32" s="88"/>
      <c r="K32" s="129"/>
      <c r="L32" s="89"/>
      <c r="M32" s="90"/>
    </row>
    <row r="33" spans="1:13" ht="15" customHeight="1" thickBot="1">
      <c r="A33" s="91">
        <v>3</v>
      </c>
      <c r="B33" s="114"/>
      <c r="C33" s="92"/>
      <c r="D33" s="114"/>
      <c r="E33" s="114"/>
      <c r="F33" s="114"/>
      <c r="G33" s="114"/>
      <c r="H33" s="114"/>
      <c r="I33" s="117" t="s">
        <v>1</v>
      </c>
      <c r="J33" s="93">
        <f>SUM(J31:J32)</f>
        <v>0</v>
      </c>
      <c r="K33" s="114"/>
      <c r="L33" s="130">
        <f>SUM(L31:L32)</f>
        <v>0</v>
      </c>
      <c r="M33" s="91">
        <f>A33</f>
        <v>3</v>
      </c>
    </row>
    <row r="34" ht="6" customHeight="1" thickBot="1">
      <c r="C34" s="94"/>
    </row>
    <row r="35" spans="1:13" ht="13.5" customHeight="1">
      <c r="A35" s="96"/>
      <c r="B35" s="97"/>
      <c r="C35" s="98"/>
      <c r="D35" s="131" t="s">
        <v>66</v>
      </c>
      <c r="E35" s="100"/>
      <c r="F35" s="100"/>
      <c r="G35" s="100"/>
      <c r="H35" s="100"/>
      <c r="I35" s="101"/>
      <c r="J35" s="132" t="s">
        <v>57</v>
      </c>
      <c r="K35" s="247" t="s">
        <v>11</v>
      </c>
      <c r="L35" s="246" t="s">
        <v>177</v>
      </c>
      <c r="M35" s="76"/>
    </row>
    <row r="36" spans="1:13" ht="13.5" customHeight="1">
      <c r="A36" s="407" t="s">
        <v>13</v>
      </c>
      <c r="B36" s="408"/>
      <c r="C36" s="250" t="s">
        <v>153</v>
      </c>
      <c r="D36" s="133" t="s">
        <v>67</v>
      </c>
      <c r="E36" s="134"/>
      <c r="F36" s="135"/>
      <c r="G36" s="135"/>
      <c r="H36" s="135"/>
      <c r="I36" s="136"/>
      <c r="J36" s="19"/>
      <c r="K36" s="137" t="s">
        <v>58</v>
      </c>
      <c r="L36" s="138"/>
      <c r="M36" s="86"/>
    </row>
    <row r="37" spans="1:13" ht="13.5" customHeight="1">
      <c r="A37" s="394" t="s">
        <v>14</v>
      </c>
      <c r="B37" s="395"/>
      <c r="C37" s="250" t="s">
        <v>154</v>
      </c>
      <c r="D37" s="139" t="s">
        <v>68</v>
      </c>
      <c r="E37" s="111"/>
      <c r="F37" s="112"/>
      <c r="G37" s="112"/>
      <c r="H37" s="112"/>
      <c r="I37" s="113"/>
      <c r="J37" s="19"/>
      <c r="K37" s="129">
        <v>0.1</v>
      </c>
      <c r="L37" s="89"/>
      <c r="M37" s="86"/>
    </row>
    <row r="38" spans="1:13" ht="13.5" customHeight="1">
      <c r="A38" s="394" t="s">
        <v>15</v>
      </c>
      <c r="B38" s="395"/>
      <c r="C38" s="250" t="s">
        <v>155</v>
      </c>
      <c r="D38" s="139" t="s">
        <v>69</v>
      </c>
      <c r="E38" s="111"/>
      <c r="F38" s="112"/>
      <c r="G38" s="112"/>
      <c r="H38" s="112"/>
      <c r="I38" s="113"/>
      <c r="J38" s="19"/>
      <c r="K38" s="129">
        <v>0.15</v>
      </c>
      <c r="L38" s="89"/>
      <c r="M38" s="86"/>
    </row>
    <row r="39" spans="1:13" ht="13.5" customHeight="1">
      <c r="A39" s="394" t="s">
        <v>16</v>
      </c>
      <c r="B39" s="395"/>
      <c r="C39" s="250" t="s">
        <v>156</v>
      </c>
      <c r="D39" s="139" t="s">
        <v>70</v>
      </c>
      <c r="E39" s="111"/>
      <c r="F39" s="112"/>
      <c r="G39" s="112"/>
      <c r="H39" s="112"/>
      <c r="I39" s="113"/>
      <c r="J39" s="19"/>
      <c r="K39" s="129">
        <v>0.3</v>
      </c>
      <c r="L39" s="89"/>
      <c r="M39" s="86"/>
    </row>
    <row r="40" spans="1:13" ht="13.5" customHeight="1">
      <c r="A40" s="237"/>
      <c r="B40" s="238"/>
      <c r="C40" s="250" t="s">
        <v>157</v>
      </c>
      <c r="D40" s="139" t="s">
        <v>71</v>
      </c>
      <c r="E40" s="254"/>
      <c r="F40" s="255"/>
      <c r="G40" s="255"/>
      <c r="H40" s="255"/>
      <c r="I40" s="113"/>
      <c r="J40" s="19"/>
      <c r="K40" s="129">
        <v>0.15</v>
      </c>
      <c r="L40" s="89"/>
      <c r="M40" s="86"/>
    </row>
    <row r="41" spans="1:13" ht="13.5" customHeight="1">
      <c r="A41" s="394" t="s">
        <v>17</v>
      </c>
      <c r="B41" s="395"/>
      <c r="C41" s="250" t="s">
        <v>158</v>
      </c>
      <c r="D41" s="139" t="s">
        <v>215</v>
      </c>
      <c r="E41" s="134"/>
      <c r="F41" s="135"/>
      <c r="G41" s="135"/>
      <c r="H41" s="135"/>
      <c r="I41" s="112"/>
      <c r="J41" s="19"/>
      <c r="K41" s="129">
        <v>0.24</v>
      </c>
      <c r="L41" s="89"/>
      <c r="M41" s="86"/>
    </row>
    <row r="42" spans="1:13" ht="13.5" customHeight="1">
      <c r="A42" s="394" t="s">
        <v>18</v>
      </c>
      <c r="B42" s="395"/>
      <c r="C42" s="250" t="s">
        <v>159</v>
      </c>
      <c r="D42" s="139" t="s">
        <v>72</v>
      </c>
      <c r="E42" s="111"/>
      <c r="F42" s="112"/>
      <c r="G42" s="112"/>
      <c r="H42" s="112"/>
      <c r="I42" s="112"/>
      <c r="J42" s="19"/>
      <c r="K42" s="129"/>
      <c r="L42" s="89">
        <f>IF(K42&lt;&gt;"",ROUNDDOWN(J42*K42,0),0)</f>
        <v>0</v>
      </c>
      <c r="M42" s="86"/>
    </row>
    <row r="43" spans="1:13" ht="14.25" customHeight="1" thickBot="1">
      <c r="A43" s="91">
        <v>4</v>
      </c>
      <c r="B43" s="114"/>
      <c r="C43" s="92"/>
      <c r="D43" s="349" t="s">
        <v>73</v>
      </c>
      <c r="E43" s="140"/>
      <c r="F43" s="140"/>
      <c r="G43" s="114"/>
      <c r="H43" s="114"/>
      <c r="I43" s="348" t="s">
        <v>214</v>
      </c>
      <c r="J43" s="93">
        <f>SUM(J36:J42)</f>
        <v>0</v>
      </c>
      <c r="K43" s="231"/>
      <c r="L43" s="142">
        <f>SUM(L36:L42)</f>
        <v>0</v>
      </c>
      <c r="M43" s="91">
        <f>A43</f>
        <v>4</v>
      </c>
    </row>
    <row r="44" ht="13.5" customHeight="1"/>
  </sheetData>
  <sheetProtection password="855D" objects="1"/>
  <mergeCells count="11">
    <mergeCell ref="A42:B42"/>
    <mergeCell ref="A16:B21"/>
    <mergeCell ref="A36:B36"/>
    <mergeCell ref="A37:B37"/>
    <mergeCell ref="A38:B38"/>
    <mergeCell ref="A39:B39"/>
    <mergeCell ref="H12:K12"/>
    <mergeCell ref="I14:J14"/>
    <mergeCell ref="A26:B26"/>
    <mergeCell ref="A31:B31"/>
    <mergeCell ref="A41:B41"/>
  </mergeCells>
  <printOptions horizontalCentered="1"/>
  <pageMargins left="0.3937007874015748" right="0.3937007874015748" top="0.1968503937007874" bottom="0.1968503937007874" header="0.1968503937007874" footer="0.23"/>
  <pageSetup horizontalDpi="300" verticalDpi="3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131"/>
  <dimension ref="A3:M31"/>
  <sheetViews>
    <sheetView showGridLines="0" zoomScale="124" zoomScaleNormal="124" zoomScalePageLayoutView="0" workbookViewId="0" topLeftCell="A1">
      <pane ySplit="2" topLeftCell="A3" activePane="bottomLeft" state="frozen"/>
      <selection pane="topLeft" activeCell="C9" sqref="C9"/>
      <selection pane="bottomLeft" activeCell="E21" sqref="E21"/>
    </sheetView>
  </sheetViews>
  <sheetFormatPr defaultColWidth="11.00390625" defaultRowHeight="12.75"/>
  <cols>
    <col min="1" max="1" width="2.75390625" style="2" customWidth="1"/>
    <col min="2" max="2" width="9.25390625" style="2" customWidth="1"/>
    <col min="3" max="3" width="8.00390625" style="2" customWidth="1"/>
    <col min="4" max="4" width="15.875" style="2" customWidth="1"/>
    <col min="5" max="5" width="13.125" style="2" bestFit="1" customWidth="1"/>
    <col min="6" max="6" width="7.375" style="2" customWidth="1"/>
    <col min="7" max="7" width="18.75390625" style="2" customWidth="1"/>
    <col min="8" max="8" width="17.375" style="2" customWidth="1"/>
    <col min="9" max="9" width="6.75390625" style="2" customWidth="1"/>
    <col min="10" max="10" width="15.75390625" style="2" customWidth="1"/>
    <col min="11" max="11" width="4.25390625" style="2" customWidth="1"/>
    <col min="12" max="12" width="5.875" style="2" customWidth="1"/>
    <col min="13" max="16384" width="11.375" style="2" customWidth="1"/>
  </cols>
  <sheetData>
    <row r="1" ht="14.25" customHeight="1"/>
    <row r="2" ht="16.5" customHeight="1" hidden="1" thickBot="1"/>
    <row r="3" spans="1:12" ht="12.75" customHeight="1" thickBot="1">
      <c r="A3" s="168"/>
      <c r="B3" s="168"/>
      <c r="C3" s="169"/>
      <c r="D3" s="168"/>
      <c r="E3" s="168"/>
      <c r="F3" s="168"/>
      <c r="G3" s="168"/>
      <c r="H3" s="168"/>
      <c r="I3" s="168"/>
      <c r="J3" s="168"/>
      <c r="K3" s="168"/>
      <c r="L3" s="65"/>
    </row>
    <row r="4" spans="1:12" ht="12.75" customHeight="1">
      <c r="A4" s="143"/>
      <c r="B4" s="144"/>
      <c r="C4" s="145"/>
      <c r="D4" s="146" t="s">
        <v>62</v>
      </c>
      <c r="E4" s="170"/>
      <c r="F4" s="170"/>
      <c r="G4" s="171"/>
      <c r="H4" s="149" t="s">
        <v>46</v>
      </c>
      <c r="I4" s="149" t="s">
        <v>11</v>
      </c>
      <c r="J4" s="172" t="s">
        <v>177</v>
      </c>
      <c r="K4" s="151"/>
      <c r="L4" s="65"/>
    </row>
    <row r="5" spans="1:12" ht="12.75" customHeight="1">
      <c r="A5" s="416" t="s">
        <v>19</v>
      </c>
      <c r="B5" s="417"/>
      <c r="C5" s="152" t="s">
        <v>165</v>
      </c>
      <c r="D5" s="173" t="str">
        <f>'[1]Saisie-chiffres'!D74</f>
        <v>Timbre de quittances</v>
      </c>
      <c r="E5" s="174"/>
      <c r="F5" s="174"/>
      <c r="G5" s="175"/>
      <c r="H5" s="176"/>
      <c r="I5" s="154"/>
      <c r="J5" s="155"/>
      <c r="K5" s="156"/>
      <c r="L5" s="65"/>
    </row>
    <row r="6" spans="1:12" ht="12.75" customHeight="1">
      <c r="A6" s="416" t="s">
        <v>20</v>
      </c>
      <c r="B6" s="417"/>
      <c r="C6" s="152"/>
      <c r="D6" s="173"/>
      <c r="E6" s="177"/>
      <c r="F6" s="177"/>
      <c r="G6" s="178"/>
      <c r="H6" s="155"/>
      <c r="I6" s="154"/>
      <c r="J6" s="155"/>
      <c r="K6" s="156"/>
      <c r="L6" s="65"/>
    </row>
    <row r="7" spans="1:12" ht="15.75" customHeight="1">
      <c r="A7" s="260" t="s">
        <v>184</v>
      </c>
      <c r="B7" s="260"/>
      <c r="C7" s="152"/>
      <c r="D7" s="173"/>
      <c r="E7" s="179"/>
      <c r="F7" s="179"/>
      <c r="G7" s="180"/>
      <c r="H7" s="155"/>
      <c r="I7" s="235"/>
      <c r="J7" s="155"/>
      <c r="K7" s="158"/>
      <c r="L7" s="65"/>
    </row>
    <row r="8" spans="1:12" ht="16.5" customHeight="1" thickBot="1">
      <c r="A8" s="159">
        <v>5</v>
      </c>
      <c r="B8" s="160"/>
      <c r="C8" s="161"/>
      <c r="D8" s="181"/>
      <c r="E8" s="182"/>
      <c r="F8" s="164" t="s">
        <v>1</v>
      </c>
      <c r="G8" s="183"/>
      <c r="H8" s="166">
        <f>SUM(H5:H7)</f>
        <v>0</v>
      </c>
      <c r="I8" s="232"/>
      <c r="J8" s="166">
        <f>SUM(J5:J7)</f>
        <v>0</v>
      </c>
      <c r="K8" s="167">
        <f>A8</f>
        <v>5</v>
      </c>
      <c r="L8" s="65"/>
    </row>
    <row r="9" spans="1:12" ht="12.75" customHeight="1" thickBot="1">
      <c r="A9" s="168"/>
      <c r="B9" s="168"/>
      <c r="C9" s="185"/>
      <c r="D9" s="168"/>
      <c r="E9" s="168"/>
      <c r="F9" s="168"/>
      <c r="G9" s="168"/>
      <c r="H9" s="168"/>
      <c r="I9" s="168"/>
      <c r="J9" s="168"/>
      <c r="K9" s="168"/>
      <c r="L9" s="65"/>
    </row>
    <row r="10" spans="1:12" ht="12.75" customHeight="1">
      <c r="A10" s="143"/>
      <c r="B10" s="186"/>
      <c r="C10" s="144"/>
      <c r="D10" s="146" t="s">
        <v>62</v>
      </c>
      <c r="E10" s="147"/>
      <c r="F10" s="147"/>
      <c r="G10" s="148"/>
      <c r="H10" s="149" t="s">
        <v>46</v>
      </c>
      <c r="I10" s="187" t="s">
        <v>11</v>
      </c>
      <c r="J10" s="150" t="s">
        <v>177</v>
      </c>
      <c r="K10" s="188"/>
      <c r="L10" s="65"/>
    </row>
    <row r="11" spans="1:12" ht="12.75" customHeight="1">
      <c r="A11" s="413" t="s">
        <v>173</v>
      </c>
      <c r="B11" s="414"/>
      <c r="C11" s="415"/>
      <c r="D11" s="173"/>
      <c r="E11" s="189"/>
      <c r="F11" s="157"/>
      <c r="G11" s="190"/>
      <c r="H11" s="153"/>
      <c r="I11" s="153"/>
      <c r="J11" s="191"/>
      <c r="K11" s="192"/>
      <c r="L11" s="65"/>
    </row>
    <row r="12" spans="1:12" ht="12.75" customHeight="1">
      <c r="A12" s="413" t="s">
        <v>101</v>
      </c>
      <c r="B12" s="414"/>
      <c r="C12" s="415"/>
      <c r="D12" s="173"/>
      <c r="E12" s="189"/>
      <c r="F12" s="157"/>
      <c r="G12" s="190"/>
      <c r="H12" s="153"/>
      <c r="I12" s="153"/>
      <c r="J12" s="191"/>
      <c r="K12" s="192"/>
      <c r="L12" s="65"/>
    </row>
    <row r="13" spans="1:12" ht="12.75" customHeight="1">
      <c r="A13" s="413" t="s">
        <v>102</v>
      </c>
      <c r="B13" s="414"/>
      <c r="C13" s="415"/>
      <c r="D13" s="173"/>
      <c r="E13" s="189"/>
      <c r="F13" s="157"/>
      <c r="G13" s="190"/>
      <c r="H13" s="153"/>
      <c r="I13" s="235"/>
      <c r="J13" s="191"/>
      <c r="K13" s="193"/>
      <c r="L13" s="65"/>
    </row>
    <row r="14" spans="1:11" ht="15.75" customHeight="1" thickBot="1">
      <c r="A14" s="159">
        <v>6</v>
      </c>
      <c r="B14" s="184"/>
      <c r="C14" s="160"/>
      <c r="D14" s="162"/>
      <c r="E14" s="163"/>
      <c r="F14" s="164" t="s">
        <v>1</v>
      </c>
      <c r="G14" s="194"/>
      <c r="H14" s="165">
        <f>SUM(H11:H13)</f>
        <v>0</v>
      </c>
      <c r="I14" s="232"/>
      <c r="J14" s="195">
        <f>SUM(J11:J13)</f>
        <v>0</v>
      </c>
      <c r="K14" s="196">
        <f>A14</f>
        <v>6</v>
      </c>
    </row>
    <row r="15" spans="1:11" ht="12.75" customHeight="1" thickBot="1">
      <c r="A15" s="168"/>
      <c r="B15" s="168"/>
      <c r="C15" s="168"/>
      <c r="D15" s="168"/>
      <c r="E15" s="168"/>
      <c r="F15" s="168"/>
      <c r="G15" s="168"/>
      <c r="H15" s="168"/>
      <c r="I15" s="168"/>
      <c r="J15" s="168"/>
      <c r="K15" s="168"/>
    </row>
    <row r="16" spans="1:11" ht="12.75" customHeight="1" thickBot="1">
      <c r="A16" s="262"/>
      <c r="B16" s="263"/>
      <c r="C16" s="263" t="s">
        <v>187</v>
      </c>
      <c r="D16" s="263"/>
      <c r="E16" s="264"/>
      <c r="F16" s="289" t="s">
        <v>219</v>
      </c>
      <c r="G16" s="264"/>
      <c r="H16" s="289" t="s">
        <v>218</v>
      </c>
      <c r="I16" s="264"/>
      <c r="J16" s="289" t="s">
        <v>217</v>
      </c>
      <c r="K16" s="264"/>
    </row>
    <row r="17" spans="1:11" ht="12.75" customHeight="1">
      <c r="A17" s="197"/>
      <c r="B17" s="198"/>
      <c r="C17" s="198"/>
      <c r="D17" s="265"/>
      <c r="E17" s="282"/>
      <c r="F17" s="197"/>
      <c r="G17" s="265"/>
      <c r="H17" s="273" t="s">
        <v>108</v>
      </c>
      <c r="I17" s="274"/>
      <c r="J17" s="409" t="s">
        <v>45</v>
      </c>
      <c r="K17" s="410"/>
    </row>
    <row r="18" spans="1:11" ht="12.75" customHeight="1">
      <c r="A18" s="199" t="s">
        <v>74</v>
      </c>
      <c r="B18" s="200"/>
      <c r="C18" s="200"/>
      <c r="D18" s="285" t="s">
        <v>40</v>
      </c>
      <c r="E18" s="362">
        <f>'G.50-1'!L23</f>
        <v>0</v>
      </c>
      <c r="F18" s="266" t="s">
        <v>103</v>
      </c>
      <c r="G18" s="267"/>
      <c r="H18" s="275" t="s">
        <v>106</v>
      </c>
      <c r="I18" s="276"/>
      <c r="J18" s="409" t="s">
        <v>110</v>
      </c>
      <c r="K18" s="410"/>
    </row>
    <row r="19" spans="1:11" ht="12.75" customHeight="1">
      <c r="A19" s="199" t="s">
        <v>75</v>
      </c>
      <c r="B19" s="200"/>
      <c r="C19" s="200"/>
      <c r="D19" s="286" t="s">
        <v>41</v>
      </c>
      <c r="E19" s="363">
        <f>'G.50-1'!L28</f>
        <v>0</v>
      </c>
      <c r="F19" s="266" t="s">
        <v>105</v>
      </c>
      <c r="G19" s="267"/>
      <c r="H19" s="275" t="s">
        <v>111</v>
      </c>
      <c r="I19" s="276"/>
      <c r="J19" s="411" t="s">
        <v>115</v>
      </c>
      <c r="K19" s="412"/>
    </row>
    <row r="20" spans="1:11" ht="12.75" customHeight="1">
      <c r="A20" s="199" t="s">
        <v>76</v>
      </c>
      <c r="B20" s="200"/>
      <c r="C20" s="200"/>
      <c r="D20" s="286" t="s">
        <v>42</v>
      </c>
      <c r="E20" s="363">
        <f>'G.50-1'!L33</f>
        <v>0</v>
      </c>
      <c r="F20" s="266" t="s">
        <v>80</v>
      </c>
      <c r="G20" s="267"/>
      <c r="H20" s="277" t="s">
        <v>107</v>
      </c>
      <c r="I20" s="278"/>
      <c r="J20" s="409" t="s">
        <v>110</v>
      </c>
      <c r="K20" s="410"/>
    </row>
    <row r="21" spans="1:11" ht="16.5" customHeight="1">
      <c r="A21" s="199" t="s">
        <v>77</v>
      </c>
      <c r="B21" s="200"/>
      <c r="C21" s="200"/>
      <c r="D21" s="285" t="s">
        <v>117</v>
      </c>
      <c r="E21" s="362"/>
      <c r="F21" s="266" t="s">
        <v>104</v>
      </c>
      <c r="G21" s="267"/>
      <c r="H21" s="275" t="s">
        <v>225</v>
      </c>
      <c r="I21" s="276"/>
      <c r="J21" s="409" t="s">
        <v>110</v>
      </c>
      <c r="K21" s="410"/>
    </row>
    <row r="22" spans="1:11" ht="12.75" customHeight="1">
      <c r="A22" s="199" t="s">
        <v>78</v>
      </c>
      <c r="B22" s="200"/>
      <c r="C22" s="200"/>
      <c r="D22" s="286" t="s">
        <v>118</v>
      </c>
      <c r="E22" s="363">
        <f>SUM('G.50-1'!L37:L40)</f>
        <v>0</v>
      </c>
      <c r="F22" s="266" t="s">
        <v>220</v>
      </c>
      <c r="G22" s="372"/>
      <c r="H22" s="275" t="s">
        <v>186</v>
      </c>
      <c r="I22" s="276"/>
      <c r="J22" s="409" t="s">
        <v>110</v>
      </c>
      <c r="K22" s="410"/>
    </row>
    <row r="23" spans="1:11" ht="12.75" customHeight="1">
      <c r="A23" s="199" t="s">
        <v>79</v>
      </c>
      <c r="B23" s="200"/>
      <c r="C23" s="200"/>
      <c r="D23" s="286" t="s">
        <v>43</v>
      </c>
      <c r="E23" s="363">
        <f>SUM('G.50-1'!L41:L42)</f>
        <v>0</v>
      </c>
      <c r="F23" s="266" t="s">
        <v>221</v>
      </c>
      <c r="G23" s="268">
        <f ca="1">TODAY()</f>
        <v>42761</v>
      </c>
      <c r="H23" s="275" t="s">
        <v>224</v>
      </c>
      <c r="I23" s="276"/>
      <c r="J23" s="409" t="s">
        <v>110</v>
      </c>
      <c r="K23" s="410"/>
    </row>
    <row r="24" spans="1:11" ht="12.75" customHeight="1">
      <c r="A24" s="199" t="str">
        <f>"    - "&amp;D11</f>
        <v>    - </v>
      </c>
      <c r="B24" s="200"/>
      <c r="C24" s="200"/>
      <c r="D24" s="286" t="s">
        <v>119</v>
      </c>
      <c r="E24" s="363">
        <f>J11</f>
        <v>0</v>
      </c>
      <c r="F24" s="266"/>
      <c r="G24" s="267"/>
      <c r="H24" s="275" t="s">
        <v>113</v>
      </c>
      <c r="I24" s="276"/>
      <c r="J24" s="409" t="s">
        <v>110</v>
      </c>
      <c r="K24" s="410"/>
    </row>
    <row r="25" spans="1:13" ht="12.75" customHeight="1">
      <c r="A25" s="199"/>
      <c r="B25" s="200"/>
      <c r="C25" s="200"/>
      <c r="D25" s="286"/>
      <c r="E25" s="363"/>
      <c r="F25" s="266" t="s">
        <v>222</v>
      </c>
      <c r="G25" s="267"/>
      <c r="H25" s="277" t="s">
        <v>109</v>
      </c>
      <c r="I25" s="276"/>
      <c r="J25" s="409" t="s">
        <v>110</v>
      </c>
      <c r="K25" s="410"/>
      <c r="M25" s="239"/>
    </row>
    <row r="26" spans="1:11" ht="12.75" customHeight="1">
      <c r="A26" s="199" t="s">
        <v>182</v>
      </c>
      <c r="B26" s="200"/>
      <c r="C26" s="200"/>
      <c r="D26" s="286" t="s">
        <v>120</v>
      </c>
      <c r="E26" s="363">
        <f>SUM(J8)</f>
        <v>0</v>
      </c>
      <c r="F26" s="87"/>
      <c r="G26" s="269"/>
      <c r="H26" s="275" t="s">
        <v>114</v>
      </c>
      <c r="I26" s="276"/>
      <c r="J26" s="409" t="s">
        <v>110</v>
      </c>
      <c r="K26" s="410"/>
    </row>
    <row r="27" spans="1:11" ht="12.75" customHeight="1">
      <c r="A27" s="199" t="str">
        <f>" 6  - "&amp;D166</f>
        <v> 6  - </v>
      </c>
      <c r="B27" s="200"/>
      <c r="C27" s="200"/>
      <c r="D27" s="286" t="s">
        <v>44</v>
      </c>
      <c r="E27" s="363">
        <f>J12</f>
        <v>0</v>
      </c>
      <c r="F27" s="270"/>
      <c r="G27" s="269"/>
      <c r="H27" s="275" t="s">
        <v>112</v>
      </c>
      <c r="I27" s="276"/>
      <c r="J27" s="409" t="s">
        <v>110</v>
      </c>
      <c r="K27" s="410"/>
    </row>
    <row r="28" spans="1:11" ht="12.75" customHeight="1">
      <c r="A28" s="199" t="s">
        <v>183</v>
      </c>
      <c r="B28" s="200"/>
      <c r="C28" s="200"/>
      <c r="D28" s="287" t="s">
        <v>121</v>
      </c>
      <c r="E28" s="363">
        <f>SUM('G.50-3'!L38)</f>
        <v>0</v>
      </c>
      <c r="F28" s="270"/>
      <c r="G28" s="269"/>
      <c r="H28" s="275" t="s">
        <v>81</v>
      </c>
      <c r="I28" s="279"/>
      <c r="J28" s="409" t="s">
        <v>110</v>
      </c>
      <c r="K28" s="410"/>
    </row>
    <row r="29" spans="1:11" ht="21" customHeight="1" thickBot="1">
      <c r="A29" s="199"/>
      <c r="B29" s="200"/>
      <c r="C29" s="200"/>
      <c r="D29" s="288"/>
      <c r="E29" s="283"/>
      <c r="F29" s="270"/>
      <c r="G29" s="269"/>
      <c r="H29" s="275" t="s">
        <v>223</v>
      </c>
      <c r="I29" s="279"/>
      <c r="J29" s="409" t="s">
        <v>110</v>
      </c>
      <c r="K29" s="410"/>
    </row>
    <row r="30" spans="1:11" ht="15.75" customHeight="1">
      <c r="A30" s="201"/>
      <c r="B30" s="261" t="s">
        <v>185</v>
      </c>
      <c r="C30" s="27"/>
      <c r="D30" s="269"/>
      <c r="E30" s="284">
        <f>SUM(E18:E29)</f>
        <v>0</v>
      </c>
      <c r="F30" s="270"/>
      <c r="G30" s="269"/>
      <c r="H30" s="275"/>
      <c r="I30" s="279"/>
      <c r="J30" s="272"/>
      <c r="K30" s="236"/>
    </row>
    <row r="31" spans="1:11" ht="30" customHeight="1" thickBot="1">
      <c r="A31" s="202"/>
      <c r="B31" s="117"/>
      <c r="C31" s="117"/>
      <c r="D31" s="271"/>
      <c r="E31" s="203"/>
      <c r="F31" s="202"/>
      <c r="G31" s="271"/>
      <c r="H31" s="280"/>
      <c r="I31" s="281"/>
      <c r="J31" s="141"/>
      <c r="K31" s="204"/>
    </row>
    <row r="32" ht="12.75" customHeight="1"/>
    <row r="33" ht="15" customHeight="1"/>
    <row r="34" ht="1.5" customHeight="1"/>
    <row r="35" ht="18" customHeight="1"/>
    <row r="36" ht="20.25" customHeight="1"/>
  </sheetData>
  <sheetProtection password="855D" objects="1"/>
  <mergeCells count="18">
    <mergeCell ref="J22:K22"/>
    <mergeCell ref="J21:K21"/>
    <mergeCell ref="A12:C12"/>
    <mergeCell ref="A13:C13"/>
    <mergeCell ref="A5:B5"/>
    <mergeCell ref="A6:B6"/>
    <mergeCell ref="A11:C11"/>
    <mergeCell ref="J17:K17"/>
    <mergeCell ref="J29:K29"/>
    <mergeCell ref="J18:K18"/>
    <mergeCell ref="J25:K25"/>
    <mergeCell ref="J28:K28"/>
    <mergeCell ref="J27:K27"/>
    <mergeCell ref="J26:K26"/>
    <mergeCell ref="J19:K19"/>
    <mergeCell ref="J20:K20"/>
    <mergeCell ref="J24:K24"/>
    <mergeCell ref="J23:K23"/>
  </mergeCells>
  <printOptions horizontalCentered="1"/>
  <pageMargins left="0.3937007874015748" right="0.3937007874015748" top="0.46" bottom="0.3937007874015748" header="0.2" footer="0.3937007874015748"/>
  <pageSetup horizontalDpi="300" verticalDpi="300" orientation="landscape" paperSize="9" scale="115" r:id="rId3"/>
  <drawing r:id="rId2"/>
  <legacyDrawing r:id="rId1"/>
</worksheet>
</file>

<file path=xl/worksheets/sheet4.xml><?xml version="1.0" encoding="utf-8"?>
<worksheet xmlns="http://schemas.openxmlformats.org/spreadsheetml/2006/main" xmlns:r="http://schemas.openxmlformats.org/officeDocument/2006/relationships">
  <sheetPr codeName="Feuil14"/>
  <dimension ref="B2:L43"/>
  <sheetViews>
    <sheetView showGridLines="0" zoomScale="142" zoomScaleNormal="142" zoomScalePageLayoutView="0" workbookViewId="0" topLeftCell="A1">
      <selection activeCell="O38" sqref="O38"/>
    </sheetView>
  </sheetViews>
  <sheetFormatPr defaultColWidth="11.00390625" defaultRowHeight="12.75"/>
  <cols>
    <col min="1" max="1" width="2.25390625" style="0" customWidth="1"/>
    <col min="2" max="2" width="10.125" style="0" customWidth="1"/>
    <col min="3" max="3" width="35.375" style="0" customWidth="1"/>
    <col min="4" max="4" width="3.75390625" style="0" customWidth="1"/>
    <col min="5" max="5" width="12.75390625" style="0" customWidth="1"/>
    <col min="6" max="6" width="4.75390625" style="0" customWidth="1"/>
    <col min="7" max="7" width="9.00390625" style="0" customWidth="1"/>
    <col min="8" max="8" width="3.00390625" style="0" customWidth="1"/>
    <col min="9" max="9" width="15.625" style="0" customWidth="1"/>
    <col min="10" max="10" width="6.125" style="0" customWidth="1"/>
    <col min="11" max="11" width="3.25390625" style="0" customWidth="1"/>
    <col min="12" max="12" width="14.00390625" style="0" customWidth="1"/>
    <col min="13" max="13" width="3.125" style="0" customWidth="1"/>
  </cols>
  <sheetData>
    <row r="1" ht="5.25" customHeight="1" thickBot="1"/>
    <row r="2" spans="2:12" ht="18.75" thickBot="1">
      <c r="B2" s="10" t="s">
        <v>29</v>
      </c>
      <c r="C2" s="10"/>
      <c r="D2" s="429" t="s">
        <v>31</v>
      </c>
      <c r="E2" s="430"/>
      <c r="F2" s="430"/>
      <c r="G2" s="430"/>
      <c r="H2" s="430"/>
      <c r="I2" s="430"/>
      <c r="J2" s="431"/>
      <c r="L2" s="357"/>
    </row>
    <row r="3" spans="2:12" ht="11.25" customHeight="1">
      <c r="B3" s="10" t="s">
        <v>50</v>
      </c>
      <c r="C3" s="10"/>
      <c r="L3" s="25" t="s">
        <v>166</v>
      </c>
    </row>
    <row r="4" spans="2:12" ht="16.5" customHeight="1">
      <c r="B4" s="10" t="s">
        <v>30</v>
      </c>
      <c r="C4" s="10"/>
      <c r="D4" s="432" t="s">
        <v>32</v>
      </c>
      <c r="E4" s="432"/>
      <c r="F4" s="432"/>
      <c r="G4" s="432"/>
      <c r="H4" s="432"/>
      <c r="I4" s="432"/>
      <c r="J4" s="432"/>
      <c r="L4" s="26">
        <f>2021</f>
        <v>2021</v>
      </c>
    </row>
    <row r="5" spans="2:3" ht="6" customHeight="1" thickBot="1">
      <c r="B5" s="10"/>
      <c r="C5" s="10"/>
    </row>
    <row r="6" spans="2:12" ht="13.5" customHeight="1">
      <c r="B6" s="304" t="s">
        <v>8</v>
      </c>
      <c r="C6" s="335"/>
      <c r="D6" s="437" t="s">
        <v>9</v>
      </c>
      <c r="E6" s="438"/>
      <c r="F6" s="437" t="s">
        <v>9</v>
      </c>
      <c r="G6" s="439"/>
      <c r="H6" s="438"/>
      <c r="I6" s="343" t="s">
        <v>9</v>
      </c>
      <c r="J6" s="336" t="s">
        <v>11</v>
      </c>
      <c r="K6" s="440" t="s">
        <v>22</v>
      </c>
      <c r="L6" s="441"/>
    </row>
    <row r="7" spans="2:12" ht="14.25" customHeight="1">
      <c r="B7" s="337"/>
      <c r="C7" s="248" t="s">
        <v>204</v>
      </c>
      <c r="D7" s="442" t="s">
        <v>0</v>
      </c>
      <c r="E7" s="444"/>
      <c r="F7" s="442" t="s">
        <v>4</v>
      </c>
      <c r="G7" s="443"/>
      <c r="H7" s="444"/>
      <c r="I7" s="248" t="s">
        <v>10</v>
      </c>
      <c r="J7" s="17"/>
      <c r="K7" s="442" t="s">
        <v>23</v>
      </c>
      <c r="L7" s="445"/>
    </row>
    <row r="8" spans="2:12" ht="14.25" customHeight="1">
      <c r="B8" s="338" t="s">
        <v>144</v>
      </c>
      <c r="C8" s="4" t="s">
        <v>189</v>
      </c>
      <c r="D8" s="418"/>
      <c r="E8" s="419"/>
      <c r="F8" s="418"/>
      <c r="G8" s="419"/>
      <c r="H8" s="433"/>
      <c r="I8" s="18"/>
      <c r="J8" s="9">
        <v>0.09</v>
      </c>
      <c r="K8" s="474">
        <f aca="true" t="shared" si="0" ref="K8:K13">SUM(I8*7/100)</f>
        <v>0</v>
      </c>
      <c r="L8" s="475"/>
    </row>
    <row r="9" spans="2:12" ht="14.25" customHeight="1">
      <c r="B9" s="338" t="s">
        <v>122</v>
      </c>
      <c r="C9" s="4" t="s">
        <v>190</v>
      </c>
      <c r="D9" s="418"/>
      <c r="E9" s="419"/>
      <c r="F9" s="418"/>
      <c r="G9" s="419"/>
      <c r="H9" s="433"/>
      <c r="I9" s="18"/>
      <c r="J9" s="290" t="s">
        <v>188</v>
      </c>
      <c r="K9" s="422">
        <f t="shared" si="0"/>
        <v>0</v>
      </c>
      <c r="L9" s="423"/>
    </row>
    <row r="10" spans="2:12" ht="15.75">
      <c r="B10" s="338" t="s">
        <v>123</v>
      </c>
      <c r="C10" s="4" t="s">
        <v>191</v>
      </c>
      <c r="D10" s="418"/>
      <c r="E10" s="419"/>
      <c r="F10" s="418"/>
      <c r="G10" s="419"/>
      <c r="H10" s="433"/>
      <c r="I10" s="18"/>
      <c r="J10" s="291" t="s">
        <v>188</v>
      </c>
      <c r="K10" s="422">
        <f t="shared" si="0"/>
        <v>0</v>
      </c>
      <c r="L10" s="423"/>
    </row>
    <row r="11" spans="2:12" ht="15.75">
      <c r="B11" s="338" t="s">
        <v>195</v>
      </c>
      <c r="C11" s="4" t="s">
        <v>193</v>
      </c>
      <c r="D11" s="418"/>
      <c r="E11" s="419"/>
      <c r="F11" s="418"/>
      <c r="G11" s="419"/>
      <c r="H11" s="433"/>
      <c r="I11" s="18"/>
      <c r="J11" s="291" t="s">
        <v>188</v>
      </c>
      <c r="K11" s="422">
        <f t="shared" si="0"/>
        <v>0</v>
      </c>
      <c r="L11" s="423"/>
    </row>
    <row r="12" spans="2:12" ht="14.25" customHeight="1">
      <c r="B12" s="338" t="s">
        <v>196</v>
      </c>
      <c r="C12" s="4" t="s">
        <v>226</v>
      </c>
      <c r="D12" s="418"/>
      <c r="E12" s="419"/>
      <c r="F12" s="418"/>
      <c r="G12" s="419"/>
      <c r="H12" s="433"/>
      <c r="I12" s="18"/>
      <c r="J12" s="291" t="s">
        <v>188</v>
      </c>
      <c r="K12" s="422">
        <f t="shared" si="0"/>
        <v>0</v>
      </c>
      <c r="L12" s="423"/>
    </row>
    <row r="13" spans="2:12" ht="14.25" customHeight="1">
      <c r="B13" s="338" t="s">
        <v>197</v>
      </c>
      <c r="C13" s="4" t="s">
        <v>227</v>
      </c>
      <c r="D13" s="418"/>
      <c r="E13" s="419"/>
      <c r="F13" s="418"/>
      <c r="G13" s="419"/>
      <c r="H13" s="433"/>
      <c r="I13" s="18"/>
      <c r="J13" s="291" t="s">
        <v>188</v>
      </c>
      <c r="K13" s="422">
        <f t="shared" si="0"/>
        <v>0</v>
      </c>
      <c r="L13" s="423"/>
    </row>
    <row r="14" spans="2:12" ht="3" customHeight="1" thickBot="1">
      <c r="B14" s="339"/>
      <c r="C14" s="292"/>
      <c r="D14" s="293"/>
      <c r="E14" s="294"/>
      <c r="F14" s="295"/>
      <c r="G14" s="296"/>
      <c r="H14" s="297"/>
      <c r="I14" s="298"/>
      <c r="J14" s="299"/>
      <c r="K14" s="300"/>
      <c r="L14" s="340"/>
    </row>
    <row r="15" spans="2:12" ht="3" customHeight="1">
      <c r="B15" s="338"/>
      <c r="C15" s="4"/>
      <c r="D15" s="226"/>
      <c r="E15" s="227"/>
      <c r="F15" s="226"/>
      <c r="G15" s="227"/>
      <c r="H15" s="228"/>
      <c r="I15" s="229"/>
      <c r="J15" s="302"/>
      <c r="K15" s="230"/>
      <c r="L15" s="341"/>
    </row>
    <row r="16" spans="2:12" ht="14.25" customHeight="1">
      <c r="B16" s="338" t="s">
        <v>124</v>
      </c>
      <c r="C16" s="4" t="s">
        <v>194</v>
      </c>
      <c r="D16" s="420"/>
      <c r="E16" s="421"/>
      <c r="F16" s="420"/>
      <c r="G16" s="421"/>
      <c r="H16" s="428"/>
      <c r="I16" s="364"/>
      <c r="J16" s="290">
        <v>0.19</v>
      </c>
      <c r="K16" s="426">
        <f>SUM(I16*17/100)</f>
        <v>0</v>
      </c>
      <c r="L16" s="427"/>
    </row>
    <row r="17" spans="2:12" ht="14.25" customHeight="1">
      <c r="B17" s="338" t="s">
        <v>125</v>
      </c>
      <c r="C17" s="4" t="s">
        <v>198</v>
      </c>
      <c r="D17" s="420"/>
      <c r="E17" s="421"/>
      <c r="F17" s="420"/>
      <c r="G17" s="421"/>
      <c r="H17" s="428"/>
      <c r="I17" s="364"/>
      <c r="J17" s="291" t="s">
        <v>188</v>
      </c>
      <c r="K17" s="424">
        <f aca="true" t="shared" si="1" ref="K17:K29">SUM(I17*17/100)</f>
        <v>0</v>
      </c>
      <c r="L17" s="425"/>
    </row>
    <row r="18" spans="2:12" ht="14.25" customHeight="1">
      <c r="B18" s="338" t="s">
        <v>126</v>
      </c>
      <c r="C18" s="4" t="s">
        <v>199</v>
      </c>
      <c r="D18" s="420"/>
      <c r="E18" s="421"/>
      <c r="F18" s="420"/>
      <c r="G18" s="421"/>
      <c r="H18" s="428"/>
      <c r="I18" s="364"/>
      <c r="J18" s="291" t="s">
        <v>188</v>
      </c>
      <c r="K18" s="424">
        <f t="shared" si="1"/>
        <v>0</v>
      </c>
      <c r="L18" s="425"/>
    </row>
    <row r="19" spans="2:12" ht="14.25" customHeight="1">
      <c r="B19" s="338" t="s">
        <v>127</v>
      </c>
      <c r="C19" s="4" t="s">
        <v>200</v>
      </c>
      <c r="D19" s="420"/>
      <c r="E19" s="421"/>
      <c r="F19" s="420"/>
      <c r="G19" s="421"/>
      <c r="H19" s="428"/>
      <c r="I19" s="364"/>
      <c r="J19" s="301" t="s">
        <v>188</v>
      </c>
      <c r="K19" s="424">
        <f t="shared" si="1"/>
        <v>0</v>
      </c>
      <c r="L19" s="425"/>
    </row>
    <row r="20" spans="2:12" ht="15.75">
      <c r="B20" s="338" t="s">
        <v>128</v>
      </c>
      <c r="C20" s="4" t="s">
        <v>33</v>
      </c>
      <c r="D20" s="420"/>
      <c r="E20" s="421"/>
      <c r="F20" s="420"/>
      <c r="G20" s="421"/>
      <c r="H20" s="428"/>
      <c r="I20" s="364"/>
      <c r="J20" s="301" t="s">
        <v>188</v>
      </c>
      <c r="K20" s="424">
        <f t="shared" si="1"/>
        <v>0</v>
      </c>
      <c r="L20" s="425"/>
    </row>
    <row r="21" spans="2:12" ht="15.75">
      <c r="B21" s="338" t="s">
        <v>129</v>
      </c>
      <c r="C21" s="4" t="s">
        <v>49</v>
      </c>
      <c r="D21" s="420"/>
      <c r="E21" s="421"/>
      <c r="F21" s="420"/>
      <c r="G21" s="421"/>
      <c r="H21" s="428"/>
      <c r="I21" s="364"/>
      <c r="J21" s="291" t="s">
        <v>188</v>
      </c>
      <c r="K21" s="424">
        <f t="shared" si="1"/>
        <v>0</v>
      </c>
      <c r="L21" s="425"/>
    </row>
    <row r="22" spans="2:12" ht="14.25" customHeight="1">
      <c r="B22" s="338" t="s">
        <v>130</v>
      </c>
      <c r="C22" s="4" t="s">
        <v>48</v>
      </c>
      <c r="D22" s="420"/>
      <c r="E22" s="421"/>
      <c r="F22" s="420"/>
      <c r="G22" s="421"/>
      <c r="H22" s="428"/>
      <c r="I22" s="364"/>
      <c r="J22" s="291" t="s">
        <v>188</v>
      </c>
      <c r="K22" s="424">
        <f t="shared" si="1"/>
        <v>0</v>
      </c>
      <c r="L22" s="425"/>
    </row>
    <row r="23" spans="2:12" ht="14.25" customHeight="1">
      <c r="B23" s="338" t="s">
        <v>131</v>
      </c>
      <c r="C23" s="234" t="s">
        <v>34</v>
      </c>
      <c r="D23" s="420"/>
      <c r="E23" s="421"/>
      <c r="F23" s="420"/>
      <c r="G23" s="421"/>
      <c r="H23" s="428"/>
      <c r="I23" s="364"/>
      <c r="J23" s="291" t="s">
        <v>188</v>
      </c>
      <c r="K23" s="424">
        <f t="shared" si="1"/>
        <v>0</v>
      </c>
      <c r="L23" s="425"/>
    </row>
    <row r="24" spans="2:12" ht="14.25" customHeight="1">
      <c r="B24" s="338" t="s">
        <v>132</v>
      </c>
      <c r="C24" s="4" t="s">
        <v>84</v>
      </c>
      <c r="D24" s="420"/>
      <c r="E24" s="421"/>
      <c r="F24" s="420"/>
      <c r="G24" s="421"/>
      <c r="H24" s="428"/>
      <c r="I24" s="364"/>
      <c r="J24" s="291" t="s">
        <v>188</v>
      </c>
      <c r="K24" s="424">
        <f t="shared" si="1"/>
        <v>0</v>
      </c>
      <c r="L24" s="425"/>
    </row>
    <row r="25" spans="2:12" ht="14.25" customHeight="1">
      <c r="B25" s="338" t="s">
        <v>133</v>
      </c>
      <c r="C25" s="4" t="s">
        <v>87</v>
      </c>
      <c r="D25" s="420"/>
      <c r="E25" s="421"/>
      <c r="F25" s="420"/>
      <c r="G25" s="421"/>
      <c r="H25" s="428"/>
      <c r="I25" s="364"/>
      <c r="J25" s="291" t="s">
        <v>188</v>
      </c>
      <c r="K25" s="424">
        <f t="shared" si="1"/>
        <v>0</v>
      </c>
      <c r="L25" s="425"/>
    </row>
    <row r="26" spans="2:12" ht="14.25" customHeight="1">
      <c r="B26" s="338" t="s">
        <v>134</v>
      </c>
      <c r="C26" s="4" t="s">
        <v>35</v>
      </c>
      <c r="D26" s="420"/>
      <c r="E26" s="421"/>
      <c r="F26" s="420"/>
      <c r="G26" s="421"/>
      <c r="H26" s="428"/>
      <c r="I26" s="364"/>
      <c r="J26" s="291" t="s">
        <v>188</v>
      </c>
      <c r="K26" s="424">
        <f t="shared" si="1"/>
        <v>0</v>
      </c>
      <c r="L26" s="425"/>
    </row>
    <row r="27" spans="2:12" ht="14.25" customHeight="1">
      <c r="B27" s="338" t="s">
        <v>135</v>
      </c>
      <c r="C27" s="4" t="s">
        <v>85</v>
      </c>
      <c r="D27" s="420"/>
      <c r="E27" s="421"/>
      <c r="F27" s="420"/>
      <c r="G27" s="421"/>
      <c r="H27" s="428"/>
      <c r="I27" s="364"/>
      <c r="J27" s="291" t="s">
        <v>188</v>
      </c>
      <c r="K27" s="424">
        <f t="shared" si="1"/>
        <v>0</v>
      </c>
      <c r="L27" s="425"/>
    </row>
    <row r="28" spans="2:12" ht="14.25" customHeight="1">
      <c r="B28" s="338" t="s">
        <v>136</v>
      </c>
      <c r="C28" s="4" t="s">
        <v>86</v>
      </c>
      <c r="D28" s="420"/>
      <c r="E28" s="421"/>
      <c r="F28" s="420"/>
      <c r="G28" s="421"/>
      <c r="H28" s="428"/>
      <c r="I28" s="364"/>
      <c r="J28" s="371">
        <v>0.19</v>
      </c>
      <c r="K28" s="424">
        <f>SUM(I28*19/100)</f>
        <v>0</v>
      </c>
      <c r="L28" s="425"/>
    </row>
    <row r="29" spans="2:12" ht="14.25" customHeight="1">
      <c r="B29" s="338" t="s">
        <v>137</v>
      </c>
      <c r="C29" s="4" t="s">
        <v>145</v>
      </c>
      <c r="D29" s="420"/>
      <c r="E29" s="421"/>
      <c r="F29" s="420"/>
      <c r="G29" s="421"/>
      <c r="H29" s="428"/>
      <c r="I29" s="364"/>
      <c r="J29" s="291" t="s">
        <v>188</v>
      </c>
      <c r="K29" s="449">
        <f t="shared" si="1"/>
        <v>0</v>
      </c>
      <c r="L29" s="450"/>
    </row>
    <row r="30" spans="2:12" ht="20.25" customHeight="1" thickBot="1">
      <c r="B30" s="342"/>
      <c r="C30" s="332" t="s">
        <v>201</v>
      </c>
      <c r="D30" s="446">
        <f>SUM(D8:E29)</f>
        <v>0</v>
      </c>
      <c r="E30" s="447"/>
      <c r="F30" s="446">
        <f>SUM(F8:H29)</f>
        <v>0</v>
      </c>
      <c r="G30" s="447"/>
      <c r="H30" s="448"/>
      <c r="I30" s="333">
        <f>SUM(I8:I29)</f>
        <v>0</v>
      </c>
      <c r="J30" s="334"/>
      <c r="K30" s="466">
        <f>SUM(K8:L29)</f>
        <v>0</v>
      </c>
      <c r="L30" s="467"/>
    </row>
    <row r="31" spans="2:9" ht="16.5" customHeight="1" thickBot="1">
      <c r="B31" s="326"/>
      <c r="C31" s="331" t="s">
        <v>36</v>
      </c>
      <c r="G31" s="331" t="s">
        <v>37</v>
      </c>
      <c r="H31" s="303"/>
      <c r="I31" s="303"/>
    </row>
    <row r="32" spans="2:12" ht="14.25" customHeight="1">
      <c r="B32" s="326"/>
      <c r="C32" s="327" t="s">
        <v>202</v>
      </c>
      <c r="D32" s="318"/>
      <c r="E32" s="319" t="s">
        <v>24</v>
      </c>
      <c r="G32" s="304" t="s">
        <v>6</v>
      </c>
      <c r="H32" s="468" t="s">
        <v>25</v>
      </c>
      <c r="I32" s="469"/>
      <c r="J32" s="469"/>
      <c r="K32" s="470"/>
      <c r="L32" s="305"/>
    </row>
    <row r="33" spans="2:12" ht="12.75" customHeight="1">
      <c r="B33" s="323" t="s">
        <v>138</v>
      </c>
      <c r="C33" s="451" t="s">
        <v>38</v>
      </c>
      <c r="D33" s="452"/>
      <c r="E33" s="138"/>
      <c r="G33" s="306" t="s">
        <v>161</v>
      </c>
      <c r="H33" s="471" t="s">
        <v>27</v>
      </c>
      <c r="I33" s="472"/>
      <c r="J33" s="472"/>
      <c r="K33" s="473"/>
      <c r="L33" s="307"/>
    </row>
    <row r="34" spans="2:12" ht="15" customHeight="1">
      <c r="B34" s="323" t="s">
        <v>139</v>
      </c>
      <c r="C34" s="453" t="s">
        <v>90</v>
      </c>
      <c r="D34" s="454"/>
      <c r="E34" s="365"/>
      <c r="G34" s="306"/>
      <c r="H34" s="460" t="s">
        <v>28</v>
      </c>
      <c r="I34" s="461"/>
      <c r="J34" s="461"/>
      <c r="K34" s="462"/>
      <c r="L34" s="308"/>
    </row>
    <row r="35" spans="2:12" ht="12.75" customHeight="1">
      <c r="B35" s="323" t="s">
        <v>140</v>
      </c>
      <c r="C35" s="453" t="s">
        <v>88</v>
      </c>
      <c r="D35" s="454"/>
      <c r="E35" s="366"/>
      <c r="G35" s="306" t="s">
        <v>162</v>
      </c>
      <c r="H35" s="11" t="s">
        <v>39</v>
      </c>
      <c r="I35" s="12"/>
      <c r="J35" s="12"/>
      <c r="K35" s="13"/>
      <c r="L35" s="308"/>
    </row>
    <row r="36" spans="2:12" ht="14.25" customHeight="1">
      <c r="B36" s="323" t="s">
        <v>141</v>
      </c>
      <c r="C36" s="453" t="s">
        <v>91</v>
      </c>
      <c r="D36" s="454"/>
      <c r="E36" s="366"/>
      <c r="G36" s="306"/>
      <c r="H36" s="14" t="s">
        <v>83</v>
      </c>
      <c r="I36" s="15"/>
      <c r="J36" s="15"/>
      <c r="K36" s="16"/>
      <c r="L36" s="309">
        <f>K30</f>
        <v>0</v>
      </c>
    </row>
    <row r="37" spans="2:12" ht="14.25" customHeight="1">
      <c r="B37" s="323" t="s">
        <v>142</v>
      </c>
      <c r="C37" s="453" t="s">
        <v>82</v>
      </c>
      <c r="D37" s="454"/>
      <c r="E37" s="366"/>
      <c r="G37" s="306" t="s">
        <v>21</v>
      </c>
      <c r="H37" s="463" t="s">
        <v>26</v>
      </c>
      <c r="I37" s="464"/>
      <c r="J37" s="464"/>
      <c r="K37" s="465"/>
      <c r="L37" s="310">
        <f>E39</f>
        <v>0</v>
      </c>
    </row>
    <row r="38" spans="2:12" ht="13.5" customHeight="1">
      <c r="B38" s="323" t="s">
        <v>143</v>
      </c>
      <c r="C38" s="455" t="s">
        <v>89</v>
      </c>
      <c r="D38" s="456"/>
      <c r="E38" s="367"/>
      <c r="G38" s="306" t="s">
        <v>163</v>
      </c>
      <c r="H38" s="457" t="s">
        <v>93</v>
      </c>
      <c r="I38" s="458"/>
      <c r="J38" s="458"/>
      <c r="K38" s="459"/>
      <c r="L38" s="309">
        <f>IF((L36-L37)&gt;0,L36-L37,0)</f>
        <v>0</v>
      </c>
    </row>
    <row r="39" spans="2:12" ht="13.5" customHeight="1">
      <c r="B39" s="324"/>
      <c r="C39" s="328" t="s">
        <v>203</v>
      </c>
      <c r="D39" s="20"/>
      <c r="E39" s="320">
        <f>SUM(E33:E38)</f>
        <v>0</v>
      </c>
      <c r="G39" s="311"/>
      <c r="H39" s="22" t="s">
        <v>92</v>
      </c>
      <c r="I39" s="23"/>
      <c r="J39" s="23"/>
      <c r="K39" s="24"/>
      <c r="L39" s="312"/>
    </row>
    <row r="40" spans="2:12" ht="12.75" customHeight="1">
      <c r="B40" s="324"/>
      <c r="C40" s="329"/>
      <c r="D40" s="21"/>
      <c r="E40" s="368"/>
      <c r="G40" s="311" t="s">
        <v>164</v>
      </c>
      <c r="H40" s="434" t="s">
        <v>94</v>
      </c>
      <c r="I40" s="435"/>
      <c r="J40" s="435"/>
      <c r="K40" s="436"/>
      <c r="L40" s="313">
        <f>IF((L36-L37)&lt;0,-L36+L37,0)</f>
        <v>0</v>
      </c>
    </row>
    <row r="41" spans="2:12" ht="6" customHeight="1" thickBot="1">
      <c r="B41" s="325"/>
      <c r="C41" s="330"/>
      <c r="D41" s="321"/>
      <c r="E41" s="322"/>
      <c r="F41" s="3"/>
      <c r="G41" s="240"/>
      <c r="H41" s="314"/>
      <c r="I41" s="315"/>
      <c r="J41" s="315"/>
      <c r="K41" s="316"/>
      <c r="L41" s="317"/>
    </row>
    <row r="42" ht="14.25" customHeight="1"/>
    <row r="43" spans="2:12" s="3" customFormat="1" ht="4.5" customHeight="1">
      <c r="B43"/>
      <c r="C43"/>
      <c r="D43"/>
      <c r="E43"/>
      <c r="F43"/>
      <c r="G43"/>
      <c r="H43"/>
      <c r="I43"/>
      <c r="J43"/>
      <c r="K43"/>
      <c r="L43"/>
    </row>
  </sheetData>
  <sheetProtection password="855D" objects="1"/>
  <mergeCells count="83">
    <mergeCell ref="K9:L9"/>
    <mergeCell ref="D19:E19"/>
    <mergeCell ref="K27:L27"/>
    <mergeCell ref="K8:L8"/>
    <mergeCell ref="K26:L26"/>
    <mergeCell ref="K22:L22"/>
    <mergeCell ref="K23:L23"/>
    <mergeCell ref="K24:L24"/>
    <mergeCell ref="K18:L18"/>
    <mergeCell ref="K20:L20"/>
    <mergeCell ref="K25:L25"/>
    <mergeCell ref="F26:H26"/>
    <mergeCell ref="F27:H27"/>
    <mergeCell ref="F16:H16"/>
    <mergeCell ref="F17:H17"/>
    <mergeCell ref="F25:H25"/>
    <mergeCell ref="F18:H18"/>
    <mergeCell ref="F19:H19"/>
    <mergeCell ref="F23:H23"/>
    <mergeCell ref="D23:E23"/>
    <mergeCell ref="D21:E21"/>
    <mergeCell ref="D22:E22"/>
    <mergeCell ref="D25:E25"/>
    <mergeCell ref="D16:E16"/>
    <mergeCell ref="D18:E18"/>
    <mergeCell ref="K10:L10"/>
    <mergeCell ref="F22:H22"/>
    <mergeCell ref="F13:H13"/>
    <mergeCell ref="F12:H12"/>
    <mergeCell ref="F11:H11"/>
    <mergeCell ref="F20:H20"/>
    <mergeCell ref="F21:H21"/>
    <mergeCell ref="K17:L17"/>
    <mergeCell ref="K11:L11"/>
    <mergeCell ref="K12:L12"/>
    <mergeCell ref="C38:D38"/>
    <mergeCell ref="H38:K38"/>
    <mergeCell ref="H34:K34"/>
    <mergeCell ref="H37:K37"/>
    <mergeCell ref="D29:E29"/>
    <mergeCell ref="K30:L30"/>
    <mergeCell ref="H32:K32"/>
    <mergeCell ref="H33:K33"/>
    <mergeCell ref="F29:H29"/>
    <mergeCell ref="F28:H28"/>
    <mergeCell ref="K29:L29"/>
    <mergeCell ref="K28:L28"/>
    <mergeCell ref="D28:E28"/>
    <mergeCell ref="C33:D33"/>
    <mergeCell ref="C37:D37"/>
    <mergeCell ref="C35:D35"/>
    <mergeCell ref="C36:D36"/>
    <mergeCell ref="C34:D34"/>
    <mergeCell ref="H40:K40"/>
    <mergeCell ref="D6:E6"/>
    <mergeCell ref="F6:H6"/>
    <mergeCell ref="K6:L6"/>
    <mergeCell ref="F7:H7"/>
    <mergeCell ref="K7:L7"/>
    <mergeCell ref="D7:E7"/>
    <mergeCell ref="D30:E30"/>
    <mergeCell ref="F30:H30"/>
    <mergeCell ref="D24:E24"/>
    <mergeCell ref="D11:E11"/>
    <mergeCell ref="D12:E12"/>
    <mergeCell ref="D2:J2"/>
    <mergeCell ref="D4:J4"/>
    <mergeCell ref="F8:H8"/>
    <mergeCell ref="D8:E8"/>
    <mergeCell ref="D9:E9"/>
    <mergeCell ref="D10:E10"/>
    <mergeCell ref="F9:H9"/>
    <mergeCell ref="F10:H10"/>
    <mergeCell ref="D13:E13"/>
    <mergeCell ref="D27:E27"/>
    <mergeCell ref="K13:L13"/>
    <mergeCell ref="K21:L21"/>
    <mergeCell ref="K16:L16"/>
    <mergeCell ref="D20:E20"/>
    <mergeCell ref="D17:E17"/>
    <mergeCell ref="K19:L19"/>
    <mergeCell ref="D26:E26"/>
    <mergeCell ref="F24:H24"/>
  </mergeCells>
  <printOptions horizontalCentered="1" verticalCentered="1"/>
  <pageMargins left="0.3937007874015748" right="0.3937007874015748" top="0.2" bottom="0.3937007874015748" header="0.34" footer="0.5118110236220472"/>
  <pageSetup horizontalDpi="300" verticalDpi="3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sheetPr codeName="Feuil18"/>
  <dimension ref="B1:B1"/>
  <sheetViews>
    <sheetView zoomScalePageLayoutView="0" workbookViewId="0" topLeftCell="A1">
      <pane ySplit="1" topLeftCell="A2" activePane="bottomLeft" state="frozen"/>
      <selection pane="topLeft" activeCell="A1" sqref="A1"/>
      <selection pane="bottomLeft" activeCell="E1" sqref="E1"/>
    </sheetView>
  </sheetViews>
  <sheetFormatPr defaultColWidth="11.00390625" defaultRowHeight="12.75"/>
  <cols>
    <col min="1" max="1" width="1.875" style="6" customWidth="1"/>
    <col min="2" max="6" width="11.375" style="6" customWidth="1"/>
    <col min="7" max="7" width="15.625" style="6" customWidth="1"/>
    <col min="8" max="16384" width="11.375" style="6" customWidth="1"/>
  </cols>
  <sheetData>
    <row r="1" ht="20.25" customHeight="1">
      <c r="B1" s="7" t="s">
        <v>53</v>
      </c>
    </row>
  </sheetData>
  <sheetProtection password="CDAC" sheet="1" objects="1" scenarios="1"/>
  <printOptions/>
  <pageMargins left="0.787401575" right="0.787401575" top="0.984251969" bottom="0.984251969" header="0.4921259845" footer="0.4921259845"/>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Feuil19"/>
  <dimension ref="B1:B1"/>
  <sheetViews>
    <sheetView zoomScalePageLayoutView="0" workbookViewId="0" topLeftCell="A1">
      <pane ySplit="1" topLeftCell="A2" activePane="bottomLeft" state="frozen"/>
      <selection pane="topLeft" activeCell="A1" sqref="A1"/>
      <selection pane="bottomLeft" activeCell="F1" sqref="F1"/>
    </sheetView>
  </sheetViews>
  <sheetFormatPr defaultColWidth="11.00390625" defaultRowHeight="12.75"/>
  <cols>
    <col min="1" max="1" width="1.00390625" style="5" customWidth="1"/>
    <col min="2" max="6" width="11.375" style="5" customWidth="1"/>
    <col min="7" max="7" width="9.125" style="5" customWidth="1"/>
    <col min="8" max="16384" width="11.375" style="5" customWidth="1"/>
  </cols>
  <sheetData>
    <row r="1" ht="18" customHeight="1">
      <c r="B1" s="8" t="s">
        <v>47</v>
      </c>
    </row>
  </sheetData>
  <sheetProtection password="CDAC" sheet="1" objects="1" scenarios="1"/>
  <printOptions/>
  <pageMargins left="0.787401575" right="0.787401575" top="0.984251969" bottom="0.984251969" header="0.4921259845" footer="0.4921259845"/>
  <pageSetup horizontalDpi="180" verticalDpi="18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Belamiri</dc:creator>
  <cp:keywords/>
  <dc:description/>
  <cp:lastModifiedBy>HP</cp:lastModifiedBy>
  <cp:lastPrinted>2020-12-16T15:59:01Z</cp:lastPrinted>
  <dcterms:created xsi:type="dcterms:W3CDTF">1999-09-18T08:25:47Z</dcterms:created>
  <dcterms:modified xsi:type="dcterms:W3CDTF">2021-01-27T16:41:49Z</dcterms:modified>
  <cp:category/>
  <cp:version/>
  <cp:contentType/>
  <cp:contentStatus/>
</cp:coreProperties>
</file>